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ent\Google Drive\PMH\EXCEL\Annual Stmt of Affairs\"/>
    </mc:Choice>
  </mc:AlternateContent>
  <bookViews>
    <workbookView xWindow="0" yWindow="0" windowWidth="28800" windowHeight="11880" tabRatio="819" firstSheet="1" activeTab="1" xr2:uid="{00000000-000D-0000-FFFF-FFFF00000000}"/>
  </bookViews>
  <sheets>
    <sheet name="ASA3" sheetId="22" state="hidden" r:id="rId1"/>
    <sheet name="PublishedSum 4" sheetId="16" r:id="rId2"/>
    <sheet name="Salary Sched 5" sheetId="13" r:id="rId3"/>
    <sheet name="Paym 6 (over $2,500)" sheetId="18" r:id="rId4"/>
  </sheets>
  <calcPr calcId="171027"/>
</workbook>
</file>

<file path=xl/calcChain.xml><?xml version="1.0" encoding="utf-8"?>
<calcChain xmlns="http://schemas.openxmlformats.org/spreadsheetml/2006/main">
  <c r="A6" i="18" l="1"/>
  <c r="A5" i="18"/>
  <c r="B23" i="16" l="1"/>
  <c r="M22" i="16"/>
  <c r="L22" i="16"/>
  <c r="K22" i="16"/>
  <c r="J22" i="16"/>
  <c r="I22" i="16"/>
  <c r="H22" i="16"/>
  <c r="G22" i="16"/>
  <c r="F22" i="16"/>
  <c r="E22" i="16"/>
  <c r="B21" i="16"/>
  <c r="M21" i="16"/>
  <c r="L21" i="16"/>
  <c r="K21" i="16"/>
  <c r="J21" i="16"/>
  <c r="I21" i="16"/>
  <c r="H21" i="16"/>
  <c r="G21" i="16"/>
  <c r="F21" i="16"/>
  <c r="E21" i="16"/>
  <c r="M17" i="16"/>
  <c r="L17" i="16"/>
  <c r="K17" i="16"/>
  <c r="J17" i="16"/>
  <c r="I17" i="16"/>
  <c r="H17" i="16"/>
  <c r="G17" i="16"/>
  <c r="F17" i="16"/>
  <c r="E17" i="16"/>
  <c r="M16" i="16"/>
  <c r="L16" i="16"/>
  <c r="K16" i="16"/>
  <c r="J16" i="16"/>
  <c r="I16" i="16"/>
  <c r="H16" i="16"/>
  <c r="G16" i="16"/>
  <c r="F16" i="16"/>
  <c r="E16" i="16"/>
  <c r="I15" i="16"/>
  <c r="H15" i="16"/>
  <c r="F15" i="16"/>
  <c r="E15" i="16"/>
  <c r="M14" i="16"/>
  <c r="L14" i="16"/>
  <c r="K14" i="16"/>
  <c r="J14" i="16"/>
  <c r="I14" i="16"/>
  <c r="H14" i="16"/>
  <c r="G14" i="16"/>
  <c r="F14" i="16"/>
  <c r="E14" i="16"/>
  <c r="K26" i="22"/>
  <c r="M20" i="16" s="1"/>
  <c r="J26" i="22"/>
  <c r="L20" i="16" s="1"/>
  <c r="I26" i="22"/>
  <c r="K20" i="16" s="1"/>
  <c r="H26" i="22"/>
  <c r="J20" i="16" s="1"/>
  <c r="G26" i="22"/>
  <c r="I20" i="16" s="1"/>
  <c r="F26" i="22"/>
  <c r="H20" i="16" s="1"/>
  <c r="E26" i="22"/>
  <c r="G20" i="16" s="1"/>
  <c r="D26" i="22"/>
  <c r="F20" i="16" s="1"/>
  <c r="C26" i="22"/>
  <c r="E20" i="16" s="1"/>
  <c r="K21" i="22"/>
  <c r="J21" i="22"/>
  <c r="H21" i="22"/>
  <c r="G21" i="22"/>
  <c r="F21" i="22"/>
  <c r="E21" i="22"/>
  <c r="D21" i="22"/>
  <c r="K20" i="22"/>
  <c r="M19" i="16" s="1"/>
  <c r="J20" i="22"/>
  <c r="L19" i="16" s="1"/>
  <c r="H20" i="22"/>
  <c r="J19" i="16" s="1"/>
  <c r="G20" i="22"/>
  <c r="I19" i="16" s="1"/>
  <c r="F20" i="22"/>
  <c r="H19" i="16" s="1"/>
  <c r="E20" i="22"/>
  <c r="G19" i="16"/>
  <c r="D20" i="22"/>
  <c r="F19" i="16" s="1"/>
  <c r="C20" i="22"/>
  <c r="E19" i="16" s="1"/>
  <c r="K11" i="22"/>
  <c r="M18" i="16" s="1"/>
  <c r="J11" i="22"/>
  <c r="L18" i="16" s="1"/>
  <c r="I11" i="22"/>
  <c r="K18" i="16" s="1"/>
  <c r="H11" i="22"/>
  <c r="H13" i="22" s="1"/>
  <c r="G11" i="22"/>
  <c r="I18" i="16" s="1"/>
  <c r="F11" i="22"/>
  <c r="H18" i="16" s="1"/>
  <c r="E11" i="22"/>
  <c r="G18" i="16" s="1"/>
  <c r="D11" i="22"/>
  <c r="F18" i="16" s="1"/>
  <c r="C11" i="22"/>
  <c r="E18" i="16" s="1"/>
  <c r="B6" i="16"/>
  <c r="E13" i="22"/>
  <c r="G13" i="22"/>
  <c r="H23" i="22"/>
  <c r="H27" i="22" s="1"/>
  <c r="H30" i="22" s="1"/>
  <c r="J23" i="16" s="1"/>
  <c r="C22" i="22" l="1"/>
  <c r="E22" i="22"/>
  <c r="F22" i="22"/>
  <c r="G22" i="22"/>
  <c r="J22" i="22"/>
  <c r="K22" i="22"/>
  <c r="K23" i="22"/>
  <c r="K27" i="22" s="1"/>
  <c r="K30" i="22" s="1"/>
  <c r="M23" i="16" s="1"/>
  <c r="J23" i="22"/>
  <c r="J27" i="22" s="1"/>
  <c r="J30" i="22" s="1"/>
  <c r="L23" i="16" s="1"/>
  <c r="J13" i="22"/>
  <c r="I13" i="22"/>
  <c r="I23" i="22"/>
  <c r="I27" i="22" s="1"/>
  <c r="I30" i="22" s="1"/>
  <c r="K23" i="16" s="1"/>
  <c r="J18" i="16"/>
  <c r="F23" i="22"/>
  <c r="F27" i="22" s="1"/>
  <c r="F30" i="22" s="1"/>
  <c r="H23" i="16" s="1"/>
  <c r="E23" i="22"/>
  <c r="E27" i="22" s="1"/>
  <c r="E30" i="22" s="1"/>
  <c r="G23" i="16" s="1"/>
  <c r="D23" i="22"/>
  <c r="D27" i="22" s="1"/>
  <c r="D30" i="22" s="1"/>
  <c r="F23" i="16" s="1"/>
  <c r="D13" i="22"/>
  <c r="C23" i="22"/>
  <c r="C27" i="22" s="1"/>
  <c r="C30" i="22" s="1"/>
  <c r="E23" i="16"/>
  <c r="F13" i="22"/>
  <c r="G23" i="22"/>
  <c r="G27" i="22" s="1"/>
  <c r="G30" i="22" s="1"/>
  <c r="I23" i="16" s="1"/>
  <c r="D22" i="22"/>
  <c r="H22" i="22"/>
  <c r="K13" i="22"/>
  <c r="C1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Hemberger</author>
  </authors>
  <commentList>
    <comment ref="B12" authorId="0" shapeId="0" xr:uid="{00000000-0006-0000-0200-000001000000}">
      <text>
        <r>
          <rPr>
            <sz val="8"/>
            <color indexed="81"/>
            <rFont val="Tahoma"/>
            <family val="2"/>
          </rPr>
          <t>GASB Statement No. 24: Accounting and Financial Reporting for Certain Grants and Other Financial Assistance.  The "On Behalf of" Payments should only be reflected on this page (Lines 40 and 48).</t>
        </r>
      </text>
    </comment>
    <comment ref="B21" authorId="0" shapeId="0" xr:uid="{00000000-0006-0000-0200-000002000000}">
      <text>
        <r>
          <rPr>
            <vertAlign val="superscript"/>
            <sz val="10"/>
            <color indexed="81"/>
            <rFont val="Tahoma"/>
            <family val="2"/>
          </rPr>
          <t>GASB Statement No. 24: Accounting and Financial Reporting for Certain Grants and Other Financial Assistance.  The "On Behalf of" Payments should only be reflected on this page (Lines 40 and 48).</t>
        </r>
      </text>
    </comment>
    <comment ref="B23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
Line 39 minus Line 47.</t>
        </r>
      </text>
    </comment>
    <comment ref="B2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Line 51 minus Line 52.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Hemberger</author>
  </authors>
  <commentList>
    <comment ref="C18" authorId="0" shapeId="0" xr:uid="{00000000-0006-0000-0300-000001000000}">
      <text>
        <r>
          <rPr>
            <b/>
            <sz val="8"/>
            <color indexed="81"/>
            <rFont val="Arial"/>
            <family val="2"/>
          </rPr>
          <t xml:space="preserve">
The source of total receipts/revenues from Property Tax, State and Federal Funds and Fees</t>
        </r>
      </text>
    </comment>
  </commentList>
</comments>
</file>

<file path=xl/sharedStrings.xml><?xml version="1.0" encoding="utf-8"?>
<sst xmlns="http://schemas.openxmlformats.org/spreadsheetml/2006/main" count="397" uniqueCount="380">
  <si>
    <t xml:space="preserve"> </t>
  </si>
  <si>
    <t>Description</t>
  </si>
  <si>
    <t>GROSS PAYMENT FOR CERTIFICATED PERSONNEL</t>
  </si>
  <si>
    <t>GROSS PAYMENT FOR NON-CERTIFICATED PERSONNEL</t>
  </si>
  <si>
    <t>Salary Range:  $25,000 - $39,999</t>
  </si>
  <si>
    <t>Educational</t>
  </si>
  <si>
    <t>Transportation</t>
  </si>
  <si>
    <t>DISBURSEMENTS/EXPENDITURES</t>
  </si>
  <si>
    <t>RECEIPTS/REVENUES</t>
  </si>
  <si>
    <t>Local Sources</t>
  </si>
  <si>
    <t>State Sources</t>
  </si>
  <si>
    <t>Federal Sources</t>
  </si>
  <si>
    <t>Instruction</t>
  </si>
  <si>
    <t>Support Services</t>
  </si>
  <si>
    <t>Community Services</t>
  </si>
  <si>
    <t>Debt Services</t>
  </si>
  <si>
    <t>(10)</t>
  </si>
  <si>
    <t>(20)</t>
  </si>
  <si>
    <t>(30)</t>
  </si>
  <si>
    <t>(40)</t>
  </si>
  <si>
    <t>(50)</t>
  </si>
  <si>
    <t>(60)</t>
  </si>
  <si>
    <t>(70)</t>
  </si>
  <si>
    <t>(80)</t>
  </si>
  <si>
    <t>(90)</t>
  </si>
  <si>
    <t>Municipal Retirement &amp; Social Security</t>
  </si>
  <si>
    <t>Working Cash</t>
  </si>
  <si>
    <t>Fire Prevention &amp; Safety</t>
  </si>
  <si>
    <t>Other Changes in Fund Balances Increases (Decreases)</t>
  </si>
  <si>
    <t>Operations &amp; Maintenance</t>
  </si>
  <si>
    <t>Salary Range:  Less Than $25,000</t>
  </si>
  <si>
    <t>Salary Range:  $90,000 and over</t>
  </si>
  <si>
    <t>Salary Range:  $40,000 - $59,999</t>
  </si>
  <si>
    <r>
      <t xml:space="preserve">Excess of Direct Receipts/Revenues Over (Under) </t>
    </r>
    <r>
      <rPr>
        <b/>
        <sz val="8"/>
        <rFont val="Arial"/>
        <family val="2"/>
      </rPr>
      <t>Direct</t>
    </r>
    <r>
      <rPr>
        <sz val="8"/>
        <rFont val="Arial"/>
        <family val="2"/>
      </rPr>
      <t xml:space="preserve"> Disbursements/Expenditures</t>
    </r>
  </si>
  <si>
    <t>Municipal Retirement/Social Security</t>
  </si>
  <si>
    <t>School District/Joint Agreement Name</t>
  </si>
  <si>
    <t>Address</t>
  </si>
  <si>
    <t>Telephone</t>
  </si>
  <si>
    <t>Office Hours</t>
  </si>
  <si>
    <t>Salary Range:  $60,000 and over</t>
  </si>
  <si>
    <t>Aggregate Amount</t>
  </si>
  <si>
    <r>
      <t xml:space="preserve">SUMMARY: </t>
    </r>
    <r>
      <rPr>
        <sz val="8"/>
        <rFont val="Arial"/>
        <family val="2"/>
      </rPr>
      <t xml:space="preserve"> The following is the Annual Statement of Affairs Summary that is required to be published by the school district/joint agreement for the past fiscal year.</t>
    </r>
  </si>
  <si>
    <t>Salary Range: $40,000 - $59,999</t>
  </si>
  <si>
    <t>Salary Range:  60,000 - $89,999</t>
  </si>
  <si>
    <t>Person, Firm, or Corporation</t>
  </si>
  <si>
    <t>Other Changes in Fund Balances</t>
  </si>
  <si>
    <t>Payments over $2,500, excluding wages and salaries.</t>
  </si>
  <si>
    <t>This listing must be published in the local newspaper, sent to ISBE, and retained</t>
  </si>
  <si>
    <t>within your district/joint agreement administrative office for public inspection.</t>
  </si>
  <si>
    <t>The summary must be published in the local newspaper.</t>
  </si>
  <si>
    <t>Total Direct Receipts/Revenues</t>
  </si>
  <si>
    <t>Total Receipts/Revenues</t>
  </si>
  <si>
    <t>Total Direct Disbursements/Expenditures</t>
  </si>
  <si>
    <t>Total Disbursements/Expenditures</t>
  </si>
  <si>
    <t>Debt Service</t>
  </si>
  <si>
    <t>Capital Projects</t>
  </si>
  <si>
    <t>Tort</t>
  </si>
  <si>
    <t>Acct No</t>
  </si>
  <si>
    <t>Payments to Other Districts &amp; Govt Units</t>
  </si>
  <si>
    <t>Other Sources of Funds</t>
  </si>
  <si>
    <t xml:space="preserve">Other Uses of Funds </t>
  </si>
  <si>
    <t>Total Other Sources/Uses of Funds</t>
  </si>
  <si>
    <t>Excess of Receipts/Revenues &amp; Other Sources of Funds (Over/Under) Expenditures/Disbursements &amp; Other Uses of Funds</t>
  </si>
  <si>
    <t>Flow-Through Receipts/Revenues from One District to Another District</t>
  </si>
  <si>
    <t xml:space="preserve">Other Sources/Uses of Funds    </t>
  </si>
  <si>
    <t>STATEMENT OF REVENUES RECEIVED/REVENUES, EXPENDITURES DISBURSED/EXPENDITURES, OTHER SOURCES/USES</t>
  </si>
  <si>
    <t>Flow-Through Received/Revenue from One District to Another District</t>
  </si>
  <si>
    <t xml:space="preserve">SALARY SCHEDULE OF GROSS PAYMENTS FOR CERTIFICATED PERSONNEL AND NON-CERTIFICATED PERSONNEL </t>
  </si>
  <si>
    <t>Rec./Rev. for "On Behalf" Payments</t>
  </si>
  <si>
    <t>Disb./Expend. for "On Behalf" Payments</t>
  </si>
  <si>
    <t>AND CHANGES IN FUND BALANCE - FOR YEAR ENDING JUNE 30, 2017</t>
  </si>
  <si>
    <t>Beginning Fund Balances - July 1, 2016</t>
  </si>
  <si>
    <t>Ending Fund Balances June 30, 2017</t>
  </si>
  <si>
    <t>ANNUAL STATEMENT OF AFFAIRS SUMMARY FOR FISCAL YEAR ENDING JUNE 30, 2017</t>
  </si>
  <si>
    <t>Statement of Operations as of June 30, 2017</t>
  </si>
  <si>
    <t>Copies of the detailed Annual Statement of Affairs for the Fiscal Year Ending June 30, 2017 will be available for public inspection in the school district/joint agreement administrative office by December 1, annually.  Individuals wanting to review this Annual Statement of Affairs should contact:</t>
  </si>
  <si>
    <r>
      <t xml:space="preserve"> Also by </t>
    </r>
    <r>
      <rPr>
        <b/>
        <sz val="8"/>
        <rFont val="Arial"/>
        <family val="2"/>
      </rPr>
      <t>January 15, annually</t>
    </r>
    <r>
      <rPr>
        <sz val="8"/>
        <rFont val="Arial"/>
        <family val="2"/>
      </rPr>
      <t xml:space="preserve"> the detailed Annual Statement of Affairs for the </t>
    </r>
    <r>
      <rPr>
        <b/>
        <sz val="8"/>
        <rFont val="Arial"/>
        <family val="2"/>
      </rPr>
      <t>Fiscal Year Ending June 30, 2017</t>
    </r>
    <r>
      <rPr>
        <sz val="8"/>
        <rFont val="Arial"/>
        <family val="2"/>
      </rPr>
      <t xml:space="preserve">, will be posted on the Illinois State Board of Education's website@ </t>
    </r>
    <r>
      <rPr>
        <b/>
        <sz val="8"/>
        <rFont val="Arial"/>
        <family val="2"/>
      </rPr>
      <t>www.isbe.net.</t>
    </r>
  </si>
  <si>
    <t xml:space="preserve">This listing must be published in the local newspaper, sent to ISBE, and </t>
  </si>
  <si>
    <t>retained within your district/joint agreement administrative office for public inspection</t>
  </si>
  <si>
    <t>203B Dean Avenue, Sparta, IL  62286</t>
  </si>
  <si>
    <t>618-443-5331</t>
  </si>
  <si>
    <t>7 a.m. - 4 p.m.</t>
  </si>
  <si>
    <t>BAIRD, ADAM</t>
  </si>
  <si>
    <t>BAIRD, JULIA</t>
  </si>
  <si>
    <t>BALLETO, YVONNE</t>
  </si>
  <si>
    <t>BECKLEY, JORDAN</t>
  </si>
  <si>
    <t>DRAPER, JULIE</t>
  </si>
  <si>
    <t>HONEY, SEAN</t>
  </si>
  <si>
    <t>JUHL, AMY</t>
  </si>
  <si>
    <t>LAUER, KATHERINE</t>
  </si>
  <si>
    <t>MCMASTER, BETHANY</t>
  </si>
  <si>
    <t>MUELLER, RACHEAL</t>
  </si>
  <si>
    <t>PENNY, TARA</t>
  </si>
  <si>
    <t>PILLERS, ANDREA</t>
  </si>
  <si>
    <t>RAHN,  JESSICA</t>
  </si>
  <si>
    <t>REINHARDT, TRACEY</t>
  </si>
  <si>
    <t>REYNOLDS, JONELLE</t>
  </si>
  <si>
    <t>ROLERKITE, TABITHA</t>
  </si>
  <si>
    <t>SALGER, TARINA</t>
  </si>
  <si>
    <t>SCHENK, KIMBERLY</t>
  </si>
  <si>
    <t>SILBE, JENNY</t>
  </si>
  <si>
    <t>SMITH, MEGAN</t>
  </si>
  <si>
    <t>THIES, RACHEL</t>
  </si>
  <si>
    <t>YOUNG, MELISSA</t>
  </si>
  <si>
    <t>BARNETT, ROYCE</t>
  </si>
  <si>
    <t>BAYLESS, GLENDA</t>
  </si>
  <si>
    <t>BEELMAN, MEGAN</t>
  </si>
  <si>
    <t>BLAIR, MATTHEW</t>
  </si>
  <si>
    <t>BOHNERT, ROBERT</t>
  </si>
  <si>
    <t>BORGER, LAURA</t>
  </si>
  <si>
    <t>BOWEN, MELISSA</t>
  </si>
  <si>
    <t>BUCH, AMY</t>
  </si>
  <si>
    <t>CLENDENIN, JACQUELINE</t>
  </si>
  <si>
    <t>CONNER, SEREN</t>
  </si>
  <si>
    <t>DAVIS, REBECCA</t>
  </si>
  <si>
    <t>DEMOND, BRITTANY</t>
  </si>
  <si>
    <t>EDWARDS, MARCINA</t>
  </si>
  <si>
    <t>FRENCH, LAURA</t>
  </si>
  <si>
    <t>GARDINER, KELLEY</t>
  </si>
  <si>
    <t>GREEN, KELLY</t>
  </si>
  <si>
    <t>HARRIS, HEATHER</t>
  </si>
  <si>
    <t>HENLEY, SANDRA</t>
  </si>
  <si>
    <t>HESS, LYNDA</t>
  </si>
  <si>
    <t>JEFFERS, JAMES</t>
  </si>
  <si>
    <t>JONES, KACIE</t>
  </si>
  <si>
    <t>JONES, RHONDA</t>
  </si>
  <si>
    <t>JUELFS, REBECCA</t>
  </si>
  <si>
    <t>KIRK, ROBERT</t>
  </si>
  <si>
    <t>KORDYS, NICOLETTE</t>
  </si>
  <si>
    <t>LAKE, MARY</t>
  </si>
  <si>
    <t>LEONARD, KIMBERLY</t>
  </si>
  <si>
    <t>LOESING, LYNDA</t>
  </si>
  <si>
    <t>MAES, KIMBERLY</t>
  </si>
  <si>
    <t>MEZO, TERRY</t>
  </si>
  <si>
    <t>MILES, ABBEY</t>
  </si>
  <si>
    <t>MILLER, AMY</t>
  </si>
  <si>
    <t>MONTROY, ELIZABETH</t>
  </si>
  <si>
    <t>NORTON, JONATHAN</t>
  </si>
  <si>
    <t>PECK, CLINT</t>
  </si>
  <si>
    <t>PIERSON, LAWRENCE</t>
  </si>
  <si>
    <t>POLINO, SUSAN</t>
  </si>
  <si>
    <t>SCHLUETER, KELLY</t>
  </si>
  <si>
    <t>SCHUESSLER, STACI</t>
  </si>
  <si>
    <t>SODERLUND, JESSICA</t>
  </si>
  <si>
    <t>SROKA, SHERRI</t>
  </si>
  <si>
    <t>STEWART, CHARLENE</t>
  </si>
  <si>
    <t>STOLTE, MARY</t>
  </si>
  <si>
    <t>STORK, LARRY</t>
  </si>
  <si>
    <t>TIEMANN, JULIE</t>
  </si>
  <si>
    <t>WETZLER, AMANDA</t>
  </si>
  <si>
    <t>WILDERMUTH, AMY</t>
  </si>
  <si>
    <t>WILSON, VICKY</t>
  </si>
  <si>
    <t>WRIGHT, JUDY</t>
  </si>
  <si>
    <t>ZIMMERMANN, APRIL</t>
  </si>
  <si>
    <t>BECKLEY, RICHARD SCOTT</t>
  </si>
  <si>
    <t>BIETHMAN, MARY</t>
  </si>
  <si>
    <t>EATON, SHEILA</t>
  </si>
  <si>
    <t>KERENS, CLAUDIA</t>
  </si>
  <si>
    <t>OETH, RICKEY</t>
  </si>
  <si>
    <t>PRICE, AMY</t>
  </si>
  <si>
    <t>THIES, TERRIE</t>
  </si>
  <si>
    <t>WILLIAMS, RICHARD</t>
  </si>
  <si>
    <t>BEATTIE, LARRY</t>
  </si>
  <si>
    <t>BAUE, STACIE</t>
  </si>
  <si>
    <t>BRAUN, AMANDA</t>
  </si>
  <si>
    <t>HERNANDEZ, GRACE</t>
  </si>
  <si>
    <t>KOSTELAC, JUSTIN</t>
  </si>
  <si>
    <t>LONG, KATHERINE</t>
  </si>
  <si>
    <t>PHELPS, AMBERLYN</t>
  </si>
  <si>
    <t>RENNER, KELSEY</t>
  </si>
  <si>
    <t>RHEINECKER, JENNIFER</t>
  </si>
  <si>
    <t>SCHLICH, JAKEB</t>
  </si>
  <si>
    <t>STANSBERY, KYLE</t>
  </si>
  <si>
    <t>BALLARD, DERRICK</t>
  </si>
  <si>
    <t>FALKENHEIN, JENNIFER</t>
  </si>
  <si>
    <t>RUSSELL, MARIE</t>
  </si>
  <si>
    <t>CHAMBER, DIANE</t>
  </si>
  <si>
    <t>MCCLELLAN, RYAN</t>
  </si>
  <si>
    <t>BECKMAN, EMALEEN</t>
  </si>
  <si>
    <t>ANDERSON, DIANA</t>
  </si>
  <si>
    <t>BAUE, MEREDITH</t>
  </si>
  <si>
    <t>BIERMAN, ROSEANN</t>
  </si>
  <si>
    <t>BIRD, MARSHA</t>
  </si>
  <si>
    <t>BLASDEL, JESSICA</t>
  </si>
  <si>
    <t>CLAY, THOMAS</t>
  </si>
  <si>
    <t>CLAYBOURN, EFFIE</t>
  </si>
  <si>
    <t>CRANK, JEREMY</t>
  </si>
  <si>
    <t>CUNDIFF, RENA</t>
  </si>
  <si>
    <t>DICKERSON, BARRY</t>
  </si>
  <si>
    <t>DIERKS, VICKI</t>
  </si>
  <si>
    <t>EGGEMEYER, DAKOTA</t>
  </si>
  <si>
    <t>EGGEMEYER, SANDRA</t>
  </si>
  <si>
    <t>ELDIWITW, MICHELLE</t>
  </si>
  <si>
    <t>EPPLIN, CAROL</t>
  </si>
  <si>
    <t>FARLEY, DEBRA</t>
  </si>
  <si>
    <t>FOSTER, LANA</t>
  </si>
  <si>
    <t>GAERTNER, LARRY</t>
  </si>
  <si>
    <t>GRAU, JODI</t>
  </si>
  <si>
    <t>HEISNER, SARA</t>
  </si>
  <si>
    <t>HENNRICH, KIMBERLY</t>
  </si>
  <si>
    <t>JEFFERS, KATHERINE</t>
  </si>
  <si>
    <t>JEWELL, TERESA</t>
  </si>
  <si>
    <t>KIEFER, DAWN</t>
  </si>
  <si>
    <t>LONGSHORE, BRIDGITTE</t>
  </si>
  <si>
    <t>MANKER, SUZANNE</t>
  </si>
  <si>
    <t>NIEMEYER, MARY</t>
  </si>
  <si>
    <t>PENFORD, LAURA</t>
  </si>
  <si>
    <t>PENFORD, MATTHEW</t>
  </si>
  <si>
    <t>PENFORD, TRACY</t>
  </si>
  <si>
    <t>PENNY, GLENDA</t>
  </si>
  <si>
    <t>RENNER, AMANDA</t>
  </si>
  <si>
    <t>ROBERTS, VANESSA</t>
  </si>
  <si>
    <t>ROBERTSON, ZACKERY</t>
  </si>
  <si>
    <t>SANDOW, CAROL</t>
  </si>
  <si>
    <t>SCALES, RUSSELL</t>
  </si>
  <si>
    <t>SCHLUETER, JENNIFER</t>
  </si>
  <si>
    <t>SCHMIERBACH, JULIA</t>
  </si>
  <si>
    <t>SCHMIERBACH, LYNN</t>
  </si>
  <si>
    <t>SHORT, KIMBERLY</t>
  </si>
  <si>
    <t>STEPHENSON, GLENDA</t>
  </si>
  <si>
    <t>STORK, SONYA</t>
  </si>
  <si>
    <t>VALLEROY, MONICA</t>
  </si>
  <si>
    <t>WILLIAMS, KATHERINE</t>
  </si>
  <si>
    <t>WOLTER, KATHELEEN</t>
  </si>
  <si>
    <t>ZOLLNER, LINDA</t>
  </si>
  <si>
    <t>ANDERSON, WANDA</t>
  </si>
  <si>
    <t>BIANCHINI, DEBORAH</t>
  </si>
  <si>
    <t>BUCH, KAY</t>
  </si>
  <si>
    <t>CASTEN, BIRAN</t>
  </si>
  <si>
    <t>FALKENHEIN, SUSAN</t>
  </si>
  <si>
    <t>GENTRY, JAMES</t>
  </si>
  <si>
    <t>GORDON, KATHERINE</t>
  </si>
  <si>
    <t>HANEBUTT, ROBIN</t>
  </si>
  <si>
    <t>HESS, CATHERINE</t>
  </si>
  <si>
    <t>HUNTER, KENNY</t>
  </si>
  <si>
    <t>KLINGEMAN, STEPHEN</t>
  </si>
  <si>
    <t>MCMASTER, LINDA</t>
  </si>
  <si>
    <t>SHIELDS, BILL</t>
  </si>
  <si>
    <t>STEFANI, TRACY</t>
  </si>
  <si>
    <t>WASSON, JOHN</t>
  </si>
  <si>
    <t>WITHERBY, TINA</t>
  </si>
  <si>
    <t>WUNDERLICH, ROBERT</t>
  </si>
  <si>
    <t>YORK, BRENDA</t>
  </si>
  <si>
    <t>ZOLLNER, MARK</t>
  </si>
  <si>
    <t>GORDON, MICHAEL</t>
  </si>
  <si>
    <t>CREADORE, JULIA</t>
  </si>
  <si>
    <t>HUSEMANN, PAULA</t>
  </si>
  <si>
    <t>MAYO, BRITTANY</t>
  </si>
  <si>
    <t>MONTROY, JULIA</t>
  </si>
  <si>
    <t>PRESSWOOD, CATHY</t>
  </si>
  <si>
    <t>WALTHALL, ADRIANNA</t>
  </si>
  <si>
    <t>WEBER, DANA</t>
  </si>
  <si>
    <t>JACKSON, SANDRA</t>
  </si>
  <si>
    <t>FINLEY, JOEL</t>
  </si>
  <si>
    <t>WALL, KENT</t>
  </si>
  <si>
    <t>ADVANTICA</t>
  </si>
  <si>
    <t>AMEREN IL</t>
  </si>
  <si>
    <t>AMERICAN FIDELITY ASSURANCE</t>
  </si>
  <si>
    <t>AMERICOM IMAGING SYSTEMS INC</t>
  </si>
  <si>
    <t>ARTIME, MARK</t>
  </si>
  <si>
    <t>ASPIRE FINANCIAL SERVICES</t>
  </si>
  <si>
    <t>AUTOMATIC FIRE SPRINKLER LLC</t>
  </si>
  <si>
    <t>AVG TECHNOLOGIES USA</t>
  </si>
  <si>
    <t>BANNISTER EXCAVATING SERVICE</t>
  </si>
  <si>
    <t>BELLEVILLE FENCE COMPANY</t>
  </si>
  <si>
    <t>BLUECROSS BLUE SHILED OF ILLINOIS</t>
  </si>
  <si>
    <t>BRADFIELDS INC</t>
  </si>
  <si>
    <t>BUREAU OF ED &amp; RESEARCH</t>
  </si>
  <si>
    <t>BUTLER SUPPLY</t>
  </si>
  <si>
    <t>C D BUILDERS INC</t>
  </si>
  <si>
    <t>CARBONDALE COMM HIGH SCHOOL</t>
  </si>
  <si>
    <t>CARD SERVICES</t>
  </si>
  <si>
    <t>CAREER CENTER OF SOUTHERN IL</t>
  </si>
  <si>
    <t>CDW GOVERNMENT INC</t>
  </si>
  <si>
    <t>CITY OF SPARTA</t>
  </si>
  <si>
    <t>CLEARWAVE COMMUNICATIONS</t>
  </si>
  <si>
    <t>CONSTELLATION NEW ENERGY GAS</t>
  </si>
  <si>
    <t>COUNTY OFFICE SUPPLY</t>
  </si>
  <si>
    <t>CTS TECHNOLOGY SOLUTIONS INC</t>
  </si>
  <si>
    <t>CXTEC</t>
  </si>
  <si>
    <t>DIRECTOR OF INTERNAL REVENUE</t>
  </si>
  <si>
    <t>EARTHGRAINS COMPANY</t>
  </si>
  <si>
    <t>FARMER ENVIRONMENTAL SERVICES LLC</t>
  </si>
  <si>
    <t>FGM ARCHITECTS</t>
  </si>
  <si>
    <t>FINITURA</t>
  </si>
  <si>
    <t>FNB STEELEVILLE</t>
  </si>
  <si>
    <t>FRANCE MECHANICAL CORP</t>
  </si>
  <si>
    <t>FRONTIER</t>
  </si>
  <si>
    <t>FRONTLINE TECHNOLOGIES</t>
  </si>
  <si>
    <t>GALLAGHER BASSETT SERVICES INC</t>
  </si>
  <si>
    <t>GATEWAY FS INC</t>
  </si>
  <si>
    <t>GEORGE WEISS COMPNAY</t>
  </si>
  <si>
    <t>GEOTECHNOLOGY INC</t>
  </si>
  <si>
    <t>HALL ELECTRIC, KEN</t>
  </si>
  <si>
    <t>HARMS EXCAVATION &amp; LANDSCAPING</t>
  </si>
  <si>
    <t>HAURY PLUMBING AND HEATING</t>
  </si>
  <si>
    <t>HEALTH ALLIANCE MEDICAL PLANS</t>
  </si>
  <si>
    <t>HILLYARD/ST LOUIS</t>
  </si>
  <si>
    <t>HODGES LOIZZI EISENHAMMER</t>
  </si>
  <si>
    <t>HOLT MCDOUGAL</t>
  </si>
  <si>
    <t>HOPE SCHOOL</t>
  </si>
  <si>
    <t>HOUGHTON MIFFLIN COMPNAY</t>
  </si>
  <si>
    <t>IASB</t>
  </si>
  <si>
    <t>ILLINOIS DEPT OF REVENUE</t>
  </si>
  <si>
    <t>ILLINOIS EDUCATORS CREDIT UNION</t>
  </si>
  <si>
    <t>ILLINOIS MUN. RETIRE FUND</t>
  </si>
  <si>
    <t>ILLINOIS READING COUNCIL</t>
  </si>
  <si>
    <t>ILLINOIS STATE DISBURSEMENT UNIT</t>
  </si>
  <si>
    <t>IPM INSURANCE - OKAWVILLE</t>
  </si>
  <si>
    <t>IRON FORD</t>
  </si>
  <si>
    <t>JOHN DEERE FINANCIAL</t>
  </si>
  <si>
    <t>JOINER SHEET METAL &amp; ROOFING</t>
  </si>
  <si>
    <t>JOSEPH F BECKER INC</t>
  </si>
  <si>
    <t>JTC ACADEMY</t>
  </si>
  <si>
    <t>K &amp; F ELECTRIC</t>
  </si>
  <si>
    <t>KOHL SHOLESALE</t>
  </si>
  <si>
    <t>LANTER DISTRIBUTING LLC</t>
  </si>
  <si>
    <t>LEES SPORTS</t>
  </si>
  <si>
    <t xml:space="preserve">LINCOLN PRAIRIE BEHAVIORIAL HEALTH </t>
  </si>
  <si>
    <t>MARRIOTT BUSINESS SERVICES</t>
  </si>
  <si>
    <t>MDHE COLLECTIONS CUSTODIAL ACCT</t>
  </si>
  <si>
    <t>MIDLAND PAPER</t>
  </si>
  <si>
    <t>MIRACLE RECREATION EQUIP</t>
  </si>
  <si>
    <t>MONROE/RANDOLPH REGIONAL OFFIE OF</t>
  </si>
  <si>
    <t>MONROE/RANDOLPH ROE #45</t>
  </si>
  <si>
    <t>NEALS HEATING &amp; COOLING INC</t>
  </si>
  <si>
    <t>NEW WAVE COMMUNICATIONS</t>
  </si>
  <si>
    <t>NEXTERA ENERGY SERVICES</t>
  </si>
  <si>
    <t>NOVELL INC</t>
  </si>
  <si>
    <t>PEARSON EDUCATION</t>
  </si>
  <si>
    <t>PERANDOE SP ED DISTRICT</t>
  </si>
  <si>
    <t>PIONEER MANUFACTURING CO</t>
  </si>
  <si>
    <t>PIONEER PRODUCTS</t>
  </si>
  <si>
    <t>PLUMBING SOLUTIONS INC</t>
  </si>
  <si>
    <t>POETTKER CONSTRUCTION</t>
  </si>
  <si>
    <t>POSTMASTER</t>
  </si>
  <si>
    <t>PRARIE FARMS DAIRY INC</t>
  </si>
  <si>
    <t>PSIC</t>
  </si>
  <si>
    <t>QUILL CORPORATION</t>
  </si>
  <si>
    <t>QUIVEY SANITATION INC</t>
  </si>
  <si>
    <t>RANDOLPH COUNTY SHERIFFS OFFICE</t>
  </si>
  <si>
    <t>REGIONAL OFFICE OF EDUCATION</t>
  </si>
  <si>
    <t>RENAISSANCE LEARNING</t>
  </si>
  <si>
    <t>RIDDELL ALL AMERICAN</t>
  </si>
  <si>
    <t>SAMRON MIDWEST CONTRACTING INC</t>
  </si>
  <si>
    <t>SCHOLASTIC INC</t>
  </si>
  <si>
    <t>SCHOOL FIX CATALOG</t>
  </si>
  <si>
    <t>SCHOOL NURSE SUPPLY</t>
  </si>
  <si>
    <t>SCHOOL SPECIALTY SUPPLY</t>
  </si>
  <si>
    <t>SCHORB &amp; SCHMERSAHL LLC</t>
  </si>
  <si>
    <t>SEAPCO</t>
  </si>
  <si>
    <t>SIMON, RUSSELL C</t>
  </si>
  <si>
    <t>SIMPLEXGRINNELL LP</t>
  </si>
  <si>
    <t>SONITROL SECURITY SYSTEMS</t>
  </si>
  <si>
    <t>SPARTA EDUCATION ASSOC</t>
  </si>
  <si>
    <t>SPARTA HIGH ACTIVITY FUND</t>
  </si>
  <si>
    <t>SPARTA LINCOLN ACTIVITY FUND</t>
  </si>
  <si>
    <t>SPARTA SERVICE PERSONNEL</t>
  </si>
  <si>
    <t>SPECIALIZED DATA SYSTEMS</t>
  </si>
  <si>
    <t>STAPLES #760</t>
  </si>
  <si>
    <t>SUNBELT RENTALS INC</t>
  </si>
  <si>
    <t>SUPERIOR CUSTOM BUILDERS</t>
  </si>
  <si>
    <t>SUPPLYWORKS</t>
  </si>
  <si>
    <t>TEACHERS RTIREMENT SYSTEM</t>
  </si>
  <si>
    <t>TEKLAB INC</t>
  </si>
  <si>
    <t>THE BANK OF NEW YORK MELLON</t>
  </si>
  <si>
    <t>TRANE COMPANY</t>
  </si>
  <si>
    <t>UMB BANK NA</t>
  </si>
  <si>
    <t>UNIT OFFICE</t>
  </si>
  <si>
    <t>WALMART COMMUNITY BRC</t>
  </si>
  <si>
    <t>WEST INTERACTIVIE SERVICE CORP</t>
  </si>
  <si>
    <t>WOMACK, JUSTIN</t>
  </si>
  <si>
    <t>WORKERS COMPENSATION</t>
  </si>
  <si>
    <t>WRIGHT BUILDING CENTER</t>
  </si>
  <si>
    <t>ZIMMER, MICHAEL</t>
  </si>
  <si>
    <t>ZWEIGART BUS SERVICE INC</t>
  </si>
  <si>
    <t>TEACHERS HEALTH INSURANCE</t>
  </si>
  <si>
    <t>SHIVELBINES MUSIC STORE INC</t>
  </si>
  <si>
    <t>PRINCIPAL FINANCIAL GROUP</t>
  </si>
  <si>
    <t>PRO CARE THERAPY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</si>
</sst>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0#\-###\-####\-##"/>
    <numFmt numFmtId="168" formatCode="_(* #,##0_);_(* \(#,##0\);_(* &quot;-&quot;??_);_(@_)"/>
  </numFmts>
  <fonts count="28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1"/>
      <name val="Tahoma"/>
      <family val="2"/>
    </font>
    <font>
      <i/>
      <sz val="10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/>
      <diagonal/>
    </border>
    <border>
      <left style="dotted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thin">
        <color indexed="55"/>
      </right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 style="dotted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</borders>
  <cellStyleXfs count="6">
    <xf numFmtId="0" fontId="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Border="1"/>
    <xf numFmtId="0" fontId="2" fillId="0" borderId="8" xfId="4" applyFont="1" applyBorder="1" applyAlignment="1">
      <alignment horizontal="center" vertical="center"/>
    </xf>
    <xf numFmtId="0" fontId="9" fillId="0" borderId="0" xfId="2" applyFont="1" applyBorder="1"/>
    <xf numFmtId="3" fontId="2" fillId="0" borderId="0" xfId="2" applyNumberFormat="1" applyFont="1" applyBorder="1"/>
    <xf numFmtId="0" fontId="2" fillId="0" borderId="0" xfId="2" applyFont="1" applyFill="1" applyBorder="1"/>
    <xf numFmtId="0" fontId="19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0" fillId="0" borderId="0" xfId="0" applyFont="1" applyProtection="1"/>
    <xf numFmtId="0" fontId="2" fillId="0" borderId="3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38" fontId="2" fillId="0" borderId="0" xfId="0" applyNumberFormat="1" applyFont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Alignment="1" applyProtection="1"/>
    <xf numFmtId="0" fontId="2" fillId="0" borderId="0" xfId="0" applyFont="1" applyBorder="1" applyProtection="1"/>
    <xf numFmtId="38" fontId="2" fillId="2" borderId="2" xfId="3" applyNumberFormat="1" applyFont="1" applyFill="1" applyBorder="1" applyAlignment="1"/>
    <xf numFmtId="38" fontId="11" fillId="0" borderId="1" xfId="3" applyNumberFormat="1" applyFont="1" applyBorder="1" applyAlignment="1" applyProtection="1">
      <alignment horizontal="right"/>
      <protection locked="0"/>
    </xf>
    <xf numFmtId="38" fontId="11" fillId="2" borderId="1" xfId="3" applyNumberFormat="1" applyFont="1" applyFill="1" applyBorder="1" applyAlignment="1" applyProtection="1">
      <alignment horizontal="right"/>
    </xf>
    <xf numFmtId="38" fontId="11" fillId="0" borderId="1" xfId="3" applyNumberFormat="1" applyFont="1" applyFill="1" applyBorder="1" applyAlignment="1" applyProtection="1">
      <alignment horizontal="right"/>
      <protection locked="0"/>
    </xf>
    <xf numFmtId="38" fontId="11" fillId="3" borderId="11" xfId="3" applyNumberFormat="1" applyFont="1" applyFill="1" applyBorder="1" applyAlignment="1" applyProtection="1">
      <alignment horizontal="right"/>
    </xf>
    <xf numFmtId="38" fontId="11" fillId="0" borderId="2" xfId="3" applyNumberFormat="1" applyFont="1" applyBorder="1" applyAlignment="1" applyProtection="1">
      <alignment horizontal="right"/>
      <protection locked="0"/>
    </xf>
    <xf numFmtId="38" fontId="11" fillId="2" borderId="2" xfId="3" applyNumberFormat="1" applyFont="1" applyFill="1" applyBorder="1" applyAlignment="1" applyProtection="1">
      <alignment horizontal="right"/>
    </xf>
    <xf numFmtId="38" fontId="11" fillId="3" borderId="12" xfId="3" applyNumberFormat="1" applyFont="1" applyFill="1" applyBorder="1" applyAlignment="1" applyProtection="1">
      <alignment horizontal="right"/>
    </xf>
    <xf numFmtId="38" fontId="11" fillId="2" borderId="2" xfId="3" applyNumberFormat="1" applyFont="1" applyFill="1" applyBorder="1" applyAlignment="1">
      <alignment horizontal="right"/>
    </xf>
    <xf numFmtId="38" fontId="11" fillId="3" borderId="2" xfId="3" applyNumberFormat="1" applyFont="1" applyFill="1" applyBorder="1" applyAlignment="1" applyProtection="1">
      <alignment horizontal="right"/>
    </xf>
    <xf numFmtId="38" fontId="11" fillId="2" borderId="13" xfId="3" applyNumberFormat="1" applyFont="1" applyFill="1" applyBorder="1" applyAlignment="1" applyProtection="1">
      <alignment horizontal="right"/>
    </xf>
    <xf numFmtId="38" fontId="11" fillId="3" borderId="13" xfId="3" applyNumberFormat="1" applyFont="1" applyFill="1" applyBorder="1" applyAlignment="1" applyProtection="1">
      <alignment horizontal="right"/>
    </xf>
    <xf numFmtId="38" fontId="11" fillId="0" borderId="11" xfId="3" applyNumberFormat="1" applyFont="1" applyFill="1" applyBorder="1" applyAlignment="1" applyProtection="1">
      <alignment horizontal="right"/>
      <protection locked="0"/>
    </xf>
    <xf numFmtId="38" fontId="11" fillId="0" borderId="12" xfId="3" applyNumberFormat="1" applyFont="1" applyFill="1" applyBorder="1" applyAlignment="1" applyProtection="1">
      <alignment horizontal="right"/>
      <protection locked="0"/>
    </xf>
    <xf numFmtId="38" fontId="11" fillId="0" borderId="12" xfId="4" applyNumberFormat="1" applyFont="1" applyFill="1" applyBorder="1" applyAlignment="1" applyProtection="1">
      <alignment horizontal="right"/>
      <protection locked="0"/>
    </xf>
    <xf numFmtId="38" fontId="11" fillId="3" borderId="14" xfId="4" applyNumberFormat="1" applyFont="1" applyFill="1" applyBorder="1" applyAlignment="1" applyProtection="1">
      <alignment horizontal="right"/>
    </xf>
    <xf numFmtId="38" fontId="11" fillId="3" borderId="11" xfId="4" applyNumberFormat="1" applyFont="1" applyFill="1" applyBorder="1" applyAlignment="1" applyProtection="1">
      <alignment horizontal="right"/>
    </xf>
    <xf numFmtId="38" fontId="11" fillId="3" borderId="13" xfId="0" applyNumberFormat="1" applyFont="1" applyFill="1" applyBorder="1" applyAlignment="1" applyProtection="1">
      <alignment horizontal="right" wrapText="1"/>
    </xf>
    <xf numFmtId="38" fontId="11" fillId="3" borderId="13" xfId="0" applyNumberFormat="1" applyFont="1" applyFill="1" applyBorder="1" applyAlignment="1" applyProtection="1">
      <alignment wrapText="1"/>
    </xf>
    <xf numFmtId="38" fontId="11" fillId="3" borderId="1" xfId="0" applyNumberFormat="1" applyFont="1" applyFill="1" applyBorder="1" applyAlignment="1" applyProtection="1">
      <alignment wrapText="1"/>
    </xf>
    <xf numFmtId="38" fontId="11" fillId="3" borderId="14" xfId="0" applyNumberFormat="1" applyFont="1" applyFill="1" applyBorder="1" applyAlignment="1" applyProtection="1">
      <alignment wrapText="1"/>
    </xf>
    <xf numFmtId="0" fontId="23" fillId="0" borderId="0" xfId="0" applyFont="1" applyAlignment="1" applyProtection="1">
      <alignment horizontal="left" vertical="center"/>
    </xf>
    <xf numFmtId="49" fontId="10" fillId="0" borderId="9" xfId="0" applyNumberFormat="1" applyFont="1" applyBorder="1" applyAlignment="1" applyProtection="1">
      <alignment horizontal="center" wrapText="1"/>
      <protection locked="0"/>
    </xf>
    <xf numFmtId="0" fontId="7" fillId="0" borderId="9" xfId="3" applyFont="1" applyBorder="1" applyAlignment="1">
      <alignment vertical="center" wrapText="1"/>
    </xf>
    <xf numFmtId="0" fontId="17" fillId="0" borderId="10" xfId="2" applyFont="1" applyBorder="1" applyAlignment="1">
      <alignment horizontal="center" vertical="top" wrapText="1"/>
    </xf>
    <xf numFmtId="0" fontId="2" fillId="3" borderId="16" xfId="3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/>
    </xf>
    <xf numFmtId="0" fontId="7" fillId="0" borderId="9" xfId="3" applyFont="1" applyBorder="1" applyAlignment="1">
      <alignment horizontal="left" vertical="center" wrapText="1"/>
    </xf>
    <xf numFmtId="49" fontId="2" fillId="0" borderId="9" xfId="3" applyNumberFormat="1" applyFont="1" applyBorder="1" applyAlignment="1">
      <alignment horizontal="left" vertical="top" wrapText="1"/>
    </xf>
    <xf numFmtId="0" fontId="2" fillId="0" borderId="10" xfId="4" applyFont="1" applyBorder="1" applyAlignment="1">
      <alignment horizontal="center" vertical="center"/>
    </xf>
    <xf numFmtId="0" fontId="2" fillId="3" borderId="16" xfId="3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5" fillId="3" borderId="19" xfId="4" applyFont="1" applyFill="1" applyBorder="1" applyAlignment="1" applyProtection="1">
      <alignment vertical="center"/>
    </xf>
    <xf numFmtId="0" fontId="2" fillId="3" borderId="16" xfId="4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top" wrapText="1"/>
    </xf>
    <xf numFmtId="0" fontId="12" fillId="3" borderId="15" xfId="0" applyFont="1" applyFill="1" applyBorder="1" applyAlignment="1" applyProtection="1">
      <alignment horizontal="left" vertical="center" indent="1"/>
    </xf>
    <xf numFmtId="0" fontId="2" fillId="3" borderId="19" xfId="0" applyFont="1" applyFill="1" applyBorder="1" applyAlignment="1" applyProtection="1">
      <alignment vertical="top" wrapText="1"/>
    </xf>
    <xf numFmtId="0" fontId="2" fillId="3" borderId="16" xfId="0" applyFont="1" applyFill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12" fillId="3" borderId="15" xfId="0" applyFont="1" applyFill="1" applyBorder="1" applyAlignment="1" applyProtection="1">
      <alignment horizontal="left" vertical="center"/>
    </xf>
    <xf numFmtId="38" fontId="11" fillId="3" borderId="12" xfId="4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vertical="center" indent="2"/>
    </xf>
    <xf numFmtId="0" fontId="5" fillId="4" borderId="7" xfId="3" applyFont="1" applyFill="1" applyBorder="1" applyAlignment="1">
      <alignment horizontal="left" vertical="center" wrapText="1"/>
    </xf>
    <xf numFmtId="0" fontId="2" fillId="4" borderId="8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left" vertical="center" wrapText="1"/>
    </xf>
    <xf numFmtId="0" fontId="2" fillId="4" borderId="13" xfId="3" applyFont="1" applyFill="1" applyBorder="1" applyAlignment="1">
      <alignment horizontal="center" vertical="center" wrapText="1"/>
    </xf>
    <xf numFmtId="0" fontId="2" fillId="5" borderId="7" xfId="3" applyFont="1" applyFill="1" applyBorder="1" applyAlignment="1">
      <alignment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2" fillId="5" borderId="7" xfId="3" applyFont="1" applyFill="1" applyBorder="1" applyAlignment="1">
      <alignment horizontal="left" vertical="center" wrapText="1"/>
    </xf>
    <xf numFmtId="0" fontId="2" fillId="5" borderId="7" xfId="3" applyFont="1" applyFill="1" applyBorder="1" applyAlignment="1">
      <alignment horizontal="left" vertical="center"/>
    </xf>
    <xf numFmtId="0" fontId="2" fillId="5" borderId="7" xfId="3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Continuous" vertical="center"/>
    </xf>
    <xf numFmtId="0" fontId="2" fillId="5" borderId="1" xfId="3" applyFont="1" applyFill="1" applyBorder="1" applyAlignment="1">
      <alignment horizontal="centerContinuous" vertical="center" wrapText="1"/>
    </xf>
    <xf numFmtId="0" fontId="5" fillId="4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Continuous" vertical="center"/>
    </xf>
    <xf numFmtId="0" fontId="5" fillId="4" borderId="7" xfId="4" applyFont="1" applyFill="1" applyBorder="1" applyAlignment="1">
      <alignment vertical="center" wrapText="1"/>
    </xf>
    <xf numFmtId="0" fontId="2" fillId="4" borderId="1" xfId="4" applyFont="1" applyFill="1" applyBorder="1" applyAlignment="1">
      <alignment horizontal="centerContinuous"/>
    </xf>
    <xf numFmtId="0" fontId="2" fillId="5" borderId="20" xfId="0" applyFont="1" applyFill="1" applyBorder="1" applyAlignment="1" applyProtection="1">
      <alignment vertical="top"/>
    </xf>
    <xf numFmtId="0" fontId="2" fillId="5" borderId="8" xfId="0" applyFont="1" applyFill="1" applyBorder="1" applyAlignment="1" applyProtection="1">
      <alignment vertical="top" wrapText="1"/>
    </xf>
    <xf numFmtId="0" fontId="2" fillId="5" borderId="10" xfId="0" applyFont="1" applyFill="1" applyBorder="1" applyAlignment="1" applyProtection="1">
      <alignment horizontal="center" vertical="top" wrapText="1"/>
    </xf>
    <xf numFmtId="0" fontId="23" fillId="0" borderId="0" xfId="0" applyFont="1" applyProtection="1">
      <protection locked="0"/>
    </xf>
    <xf numFmtId="0" fontId="5" fillId="3" borderId="19" xfId="3" applyFont="1" applyFill="1" applyBorder="1" applyAlignment="1">
      <alignment horizontal="left" vertical="center" wrapText="1" indent="2"/>
    </xf>
    <xf numFmtId="0" fontId="5" fillId="3" borderId="19" xfId="3" applyFont="1" applyFill="1" applyBorder="1" applyAlignment="1">
      <alignment horizontal="left" vertical="center" indent="2"/>
    </xf>
    <xf numFmtId="49" fontId="12" fillId="0" borderId="6" xfId="2" applyNumberFormat="1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/>
    </xf>
    <xf numFmtId="0" fontId="5" fillId="3" borderId="19" xfId="4" applyFont="1" applyFill="1" applyBorder="1" applyAlignment="1">
      <alignment horizontal="left" vertical="center" indent="2"/>
    </xf>
    <xf numFmtId="0" fontId="2" fillId="0" borderId="7" xfId="4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5" fillId="0" borderId="9" xfId="4" applyFont="1" applyBorder="1" applyAlignment="1" applyProtection="1">
      <alignment vertical="center"/>
      <protection locked="0"/>
    </xf>
    <xf numFmtId="38" fontId="11" fillId="6" borderId="13" xfId="0" applyNumberFormat="1" applyFont="1" applyFill="1" applyBorder="1" applyAlignment="1" applyProtection="1">
      <alignment horizontal="right" wrapText="1"/>
    </xf>
    <xf numFmtId="38" fontId="11" fillId="3" borderId="12" xfId="0" applyNumberFormat="1" applyFont="1" applyFill="1" applyBorder="1" applyAlignment="1" applyProtection="1">
      <alignment vertical="center" wrapText="1"/>
    </xf>
    <xf numFmtId="38" fontId="11" fillId="6" borderId="12" xfId="0" applyNumberFormat="1" applyFont="1" applyFill="1" applyBorder="1" applyAlignment="1" applyProtection="1">
      <alignment vertical="center" wrapText="1"/>
    </xf>
    <xf numFmtId="0" fontId="6" fillId="0" borderId="0" xfId="0" applyFont="1" applyProtection="1"/>
    <xf numFmtId="0" fontId="25" fillId="0" borderId="0" xfId="1" applyBorder="1" applyProtection="1">
      <protection locked="0"/>
    </xf>
    <xf numFmtId="0" fontId="25" fillId="0" borderId="0" xfId="1"/>
    <xf numFmtId="0" fontId="8" fillId="0" borderId="22" xfId="1" applyFont="1" applyBorder="1" applyAlignment="1" applyProtection="1">
      <alignment horizontal="center"/>
      <protection locked="0"/>
    </xf>
    <xf numFmtId="0" fontId="8" fillId="0" borderId="23" xfId="1" applyFont="1" applyBorder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2" fillId="0" borderId="24" xfId="1" applyFont="1" applyBorder="1" applyProtection="1">
      <protection locked="0"/>
    </xf>
    <xf numFmtId="0" fontId="2" fillId="0" borderId="25" xfId="1" applyFont="1" applyBorder="1" applyProtection="1">
      <protection locked="0"/>
    </xf>
    <xf numFmtId="0" fontId="25" fillId="0" borderId="0" xfId="1" applyProtection="1">
      <protection locked="0"/>
    </xf>
    <xf numFmtId="0" fontId="25" fillId="0" borderId="0" xfId="1" applyAlignment="1" applyProtection="1">
      <alignment horizontal="left" vertical="center" indent="2"/>
      <protection locked="0"/>
    </xf>
    <xf numFmtId="0" fontId="5" fillId="0" borderId="0" xfId="1" applyFont="1" applyAlignment="1">
      <alignment horizontal="center" vertical="center"/>
    </xf>
    <xf numFmtId="0" fontId="22" fillId="0" borderId="0" xfId="1" applyFont="1" applyProtection="1">
      <protection locked="0"/>
    </xf>
    <xf numFmtId="0" fontId="2" fillId="0" borderId="0" xfId="1" applyFont="1" applyAlignment="1">
      <alignment horizontal="right" vertical="top"/>
    </xf>
    <xf numFmtId="0" fontId="20" fillId="0" borderId="0" xfId="1" applyFont="1"/>
    <xf numFmtId="0" fontId="11" fillId="0" borderId="0" xfId="1" applyFont="1"/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top"/>
    </xf>
    <xf numFmtId="165" fontId="10" fillId="0" borderId="0" xfId="1" applyNumberFormat="1" applyFont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26" xfId="1" applyFont="1" applyBorder="1"/>
    <xf numFmtId="0" fontId="2" fillId="0" borderId="26" xfId="1" applyFont="1" applyBorder="1" applyAlignment="1">
      <alignment horizontal="left" textRotation="180"/>
    </xf>
    <xf numFmtId="0" fontId="5" fillId="0" borderId="27" xfId="1" applyFont="1" applyBorder="1" applyAlignment="1">
      <alignment horizontal="left" wrapText="1"/>
    </xf>
    <xf numFmtId="165" fontId="5" fillId="0" borderId="0" xfId="1" applyNumberFormat="1" applyFont="1" applyBorder="1" applyAlignment="1">
      <alignment horizontal="left" vertical="center" indent="1"/>
    </xf>
    <xf numFmtId="165" fontId="5" fillId="0" borderId="27" xfId="1" applyNumberFormat="1" applyFont="1" applyBorder="1" applyAlignment="1">
      <alignment horizontal="left"/>
    </xf>
    <xf numFmtId="0" fontId="2" fillId="0" borderId="27" xfId="1" applyFont="1" applyBorder="1" applyAlignment="1">
      <alignment horizontal="left" textRotation="180"/>
    </xf>
    <xf numFmtId="0" fontId="2" fillId="0" borderId="27" xfId="1" applyFont="1" applyBorder="1"/>
    <xf numFmtId="0" fontId="8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2" fillId="0" borderId="0" xfId="1" applyFont="1" applyBorder="1" applyProtection="1">
      <protection locked="0"/>
    </xf>
    <xf numFmtId="0" fontId="2" fillId="0" borderId="2" xfId="1" applyFont="1" applyBorder="1" applyProtection="1">
      <protection locked="0"/>
    </xf>
    <xf numFmtId="0" fontId="2" fillId="0" borderId="31" xfId="1" applyFont="1" applyBorder="1" applyAlignment="1" applyProtection="1">
      <alignment horizontal="left" vertical="center" indent="1"/>
      <protection locked="0"/>
    </xf>
    <xf numFmtId="0" fontId="2" fillId="0" borderId="0" xfId="1" applyFont="1" applyBorder="1" applyAlignment="1" applyProtection="1">
      <alignment horizontal="left" indent="1"/>
      <protection locked="0"/>
    </xf>
    <xf numFmtId="49" fontId="2" fillId="0" borderId="31" xfId="1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 indent="1"/>
      <protection locked="0"/>
    </xf>
    <xf numFmtId="0" fontId="2" fillId="0" borderId="32" xfId="1" applyFont="1" applyBorder="1" applyAlignment="1" applyProtection="1">
      <alignment horizontal="left" vertical="center" indent="1"/>
      <protection locked="0"/>
    </xf>
    <xf numFmtId="0" fontId="2" fillId="0" borderId="33" xfId="1" applyFont="1" applyBorder="1" applyAlignment="1" applyProtection="1">
      <alignment horizontal="left" indent="1"/>
      <protection locked="0"/>
    </xf>
    <xf numFmtId="0" fontId="2" fillId="0" borderId="14" xfId="1" applyFont="1" applyBorder="1" applyProtection="1">
      <protection locked="0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/>
    <xf numFmtId="0" fontId="2" fillId="0" borderId="31" xfId="1" applyFont="1" applyBorder="1" applyAlignment="1"/>
    <xf numFmtId="0" fontId="2" fillId="0" borderId="2" xfId="1" applyFont="1" applyBorder="1" applyAlignment="1"/>
    <xf numFmtId="0" fontId="2" fillId="0" borderId="4" xfId="1" applyFont="1" applyBorder="1" applyAlignment="1"/>
    <xf numFmtId="49" fontId="2" fillId="0" borderId="31" xfId="1" applyNumberFormat="1" applyFont="1" applyBorder="1" applyAlignment="1" applyProtection="1">
      <alignment horizontal="left"/>
      <protection locked="0"/>
    </xf>
    <xf numFmtId="49" fontId="2" fillId="0" borderId="2" xfId="1" applyNumberFormat="1" applyFont="1" applyBorder="1" applyAlignment="1" applyProtection="1">
      <alignment horizontal="left"/>
      <protection locked="0"/>
    </xf>
    <xf numFmtId="49" fontId="2" fillId="0" borderId="32" xfId="1" applyNumberFormat="1" applyFont="1" applyBorder="1" applyAlignment="1" applyProtection="1">
      <alignment horizontal="left"/>
      <protection locked="0"/>
    </xf>
    <xf numFmtId="49" fontId="2" fillId="0" borderId="14" xfId="1" applyNumberFormat="1" applyFont="1" applyBorder="1" applyAlignment="1" applyProtection="1">
      <alignment horizontal="left"/>
      <protection locked="0"/>
    </xf>
    <xf numFmtId="0" fontId="2" fillId="0" borderId="14" xfId="1" applyFont="1" applyBorder="1" applyAlignment="1"/>
    <xf numFmtId="49" fontId="2" fillId="0" borderId="34" xfId="1" applyNumberFormat="1" applyFont="1" applyBorder="1" applyAlignment="1" applyProtection="1">
      <alignment horizontal="left"/>
      <protection locked="0"/>
    </xf>
    <xf numFmtId="0" fontId="2" fillId="0" borderId="34" xfId="1" applyFont="1" applyBorder="1" applyAlignment="1"/>
    <xf numFmtId="0" fontId="2" fillId="0" borderId="0" xfId="1" applyFont="1" applyAlignment="1"/>
    <xf numFmtId="0" fontId="25" fillId="0" borderId="20" xfId="1" applyBorder="1" applyProtection="1">
      <protection locked="0"/>
    </xf>
    <xf numFmtId="0" fontId="25" fillId="0" borderId="35" xfId="1" applyBorder="1" applyProtection="1">
      <protection locked="0"/>
    </xf>
    <xf numFmtId="4" fontId="8" fillId="0" borderId="37" xfId="1" applyNumberFormat="1" applyFont="1" applyBorder="1" applyAlignment="1" applyProtection="1">
      <alignment horizontal="center" vertical="center"/>
      <protection locked="0"/>
    </xf>
    <xf numFmtId="38" fontId="2" fillId="0" borderId="38" xfId="1" applyNumberFormat="1" applyFont="1" applyBorder="1" applyAlignment="1" applyProtection="1">
      <protection locked="0"/>
    </xf>
    <xf numFmtId="38" fontId="2" fillId="0" borderId="39" xfId="1" applyNumberFormat="1" applyFont="1" applyBorder="1" applyAlignment="1" applyProtection="1">
      <protection locked="0"/>
    </xf>
    <xf numFmtId="0" fontId="8" fillId="0" borderId="40" xfId="1" applyFont="1" applyBorder="1" applyAlignment="1" applyProtection="1">
      <alignment horizontal="center" vertical="center"/>
      <protection locked="0"/>
    </xf>
    <xf numFmtId="0" fontId="2" fillId="0" borderId="41" xfId="1" applyFont="1" applyBorder="1" applyAlignment="1" applyProtection="1">
      <alignment horizontal="left" vertical="center" indent="1"/>
      <protection locked="0"/>
    </xf>
    <xf numFmtId="0" fontId="2" fillId="0" borderId="42" xfId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/>
    </xf>
    <xf numFmtId="0" fontId="26" fillId="0" borderId="0" xfId="1" applyFont="1" applyAlignment="1" applyProtection="1">
      <alignment horizontal="left" vertical="center"/>
      <protection locked="0"/>
    </xf>
    <xf numFmtId="0" fontId="26" fillId="0" borderId="0" xfId="0" applyFont="1"/>
    <xf numFmtId="0" fontId="2" fillId="0" borderId="43" xfId="1" applyFont="1" applyBorder="1" applyAlignment="1" applyProtection="1">
      <alignment horizontal="left" indent="1"/>
      <protection locked="0"/>
    </xf>
    <xf numFmtId="0" fontId="2" fillId="0" borderId="31" xfId="1" applyNumberFormat="1" applyFont="1" applyBorder="1" applyAlignment="1" applyProtection="1">
      <alignment horizontal="left" vertical="center" indent="1"/>
      <protection locked="0"/>
    </xf>
    <xf numFmtId="0" fontId="2" fillId="0" borderId="2" xfId="1" applyFont="1" applyBorder="1" applyAlignment="1" applyProtection="1">
      <alignment horizontal="left" indent="1"/>
      <protection locked="0"/>
    </xf>
    <xf numFmtId="0" fontId="2" fillId="0" borderId="31" xfId="1" applyFont="1" applyBorder="1" applyAlignment="1">
      <alignment horizontal="left"/>
    </xf>
    <xf numFmtId="0" fontId="2" fillId="0" borderId="4" xfId="1" applyFont="1" applyBorder="1" applyProtection="1">
      <protection locked="0"/>
    </xf>
    <xf numFmtId="168" fontId="2" fillId="0" borderId="25" xfId="5" applyNumberFormat="1" applyFont="1" applyBorder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2" fillId="3" borderId="19" xfId="4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left" vertical="center" wrapText="1" indent="1"/>
    </xf>
    <xf numFmtId="0" fontId="0" fillId="3" borderId="36" xfId="0" applyFill="1" applyBorder="1" applyAlignment="1">
      <alignment horizontal="left" wrapText="1" indent="1"/>
    </xf>
    <xf numFmtId="0" fontId="0" fillId="3" borderId="18" xfId="0" applyFill="1" applyBorder="1" applyAlignment="1">
      <alignment horizontal="left" wrapText="1" indent="1"/>
    </xf>
    <xf numFmtId="0" fontId="10" fillId="0" borderId="9" xfId="0" applyFont="1" applyBorder="1" applyAlignment="1" applyProtection="1">
      <alignment horizontal="center" wrapText="1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6" fillId="0" borderId="27" xfId="1" applyFont="1" applyBorder="1" applyAlignment="1">
      <alignment horizontal="left" vertical="center"/>
    </xf>
    <xf numFmtId="0" fontId="8" fillId="0" borderId="27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1" fillId="0" borderId="0" xfId="1" applyFont="1" applyAlignment="1" applyProtection="1">
      <alignment horizontal="left" vertical="center"/>
      <protection locked="0"/>
    </xf>
    <xf numFmtId="0" fontId="25" fillId="0" borderId="0" xfId="1" applyAlignment="1">
      <alignment horizontal="left" vertical="center"/>
    </xf>
  </cellXfs>
  <cellStyles count="6">
    <cellStyle name="Comma" xfId="5" builtinId="3"/>
    <cellStyle name="Normal" xfId="0" builtinId="0"/>
    <cellStyle name="Normal 2" xfId="1" xr:uid="{00000000-0005-0000-0000-000002000000}"/>
    <cellStyle name="Normal_AFRPG3" xfId="2" xr:uid="{00000000-0005-0000-0000-000003000000}"/>
    <cellStyle name="Normal_AFRPG7" xfId="3" xr:uid="{00000000-0005-0000-0000-000005000000}"/>
    <cellStyle name="Normal_AFRPG8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DD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993366"/>
      <rgbColor rgb="00FFFFCC"/>
      <rgbColor rgb="00CCFFFF"/>
      <rgbColor rgb="00660066"/>
      <rgbColor rgb="00FF8080"/>
      <rgbColor rgb="000066CC"/>
      <rgbColor rgb="00CCCCFF"/>
      <rgbColor rgb="00DDDDDD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CC"/>
      <rgbColor rgb="0099CCFF"/>
      <rgbColor rgb="00CCFFFF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415" name="Text 20">
          <a:extLst>
            <a:ext uri="{FF2B5EF4-FFF2-40B4-BE49-F238E27FC236}">
              <a16:creationId xmlns:a16="http://schemas.microsoft.com/office/drawing/2014/main" id="{00000000-0008-0000-0200-000007440000}"/>
            </a:ext>
          </a:extLst>
        </xdr:cNvPr>
        <xdr:cNvSpPr txBox="1">
          <a:spLocks noChangeArrowheads="1"/>
        </xdr:cNvSpPr>
      </xdr:nvSpPr>
      <xdr:spPr bwMode="auto">
        <a:xfrm>
          <a:off x="0" y="45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K31"/>
  <sheetViews>
    <sheetView showGridLines="0" workbookViewId="0">
      <pane ySplit="3" topLeftCell="A4" activePane="bottomLeft" state="frozenSplit"/>
      <selection sqref="A1:B1"/>
      <selection pane="bottomLeft" activeCell="C29" sqref="C29"/>
    </sheetView>
  </sheetViews>
  <sheetFormatPr defaultColWidth="8.7109375" defaultRowHeight="11.25" x14ac:dyDescent="0.2"/>
  <cols>
    <col min="1" max="1" width="36" style="5" customWidth="1"/>
    <col min="2" max="2" width="4.7109375" style="5" customWidth="1"/>
    <col min="3" max="9" width="13.7109375" style="5" customWidth="1"/>
    <col min="10" max="11" width="13.7109375" style="8" customWidth="1"/>
    <col min="12" max="12" width="3.28515625" style="5" customWidth="1"/>
    <col min="13" max="13" width="4.42578125" style="5" customWidth="1"/>
    <col min="14" max="16384" width="8.7109375" style="5"/>
  </cols>
  <sheetData>
    <row r="1" spans="1:11" ht="12" x14ac:dyDescent="0.2">
      <c r="A1" s="181" t="s">
        <v>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2" x14ac:dyDescent="0.2">
      <c r="A2" s="183" t="s">
        <v>70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2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s="9" customFormat="1" ht="12.2" customHeight="1" x14ac:dyDescent="0.2">
      <c r="A4" s="3"/>
      <c r="B4" s="4"/>
      <c r="C4" s="95" t="s">
        <v>16</v>
      </c>
      <c r="D4" s="95" t="s">
        <v>17</v>
      </c>
      <c r="E4" s="95" t="s">
        <v>18</v>
      </c>
      <c r="F4" s="95" t="s">
        <v>19</v>
      </c>
      <c r="G4" s="95" t="s">
        <v>20</v>
      </c>
      <c r="H4" s="95" t="s">
        <v>21</v>
      </c>
      <c r="I4" s="95" t="s">
        <v>22</v>
      </c>
      <c r="J4" s="95" t="s">
        <v>23</v>
      </c>
      <c r="K4" s="95" t="s">
        <v>24</v>
      </c>
    </row>
    <row r="5" spans="1:11" ht="33.75" x14ac:dyDescent="0.2">
      <c r="A5" s="99" t="s">
        <v>1</v>
      </c>
      <c r="B5" s="96" t="s">
        <v>57</v>
      </c>
      <c r="C5" s="97" t="s">
        <v>5</v>
      </c>
      <c r="D5" s="98" t="s">
        <v>29</v>
      </c>
      <c r="E5" s="97" t="s">
        <v>54</v>
      </c>
      <c r="F5" s="97" t="s">
        <v>6</v>
      </c>
      <c r="G5" s="98" t="s">
        <v>25</v>
      </c>
      <c r="H5" s="98" t="s">
        <v>55</v>
      </c>
      <c r="I5" s="97" t="s">
        <v>26</v>
      </c>
      <c r="J5" s="97" t="s">
        <v>56</v>
      </c>
      <c r="K5" s="98" t="s">
        <v>27</v>
      </c>
    </row>
    <row r="6" spans="1:11" ht="13.5" customHeight="1" x14ac:dyDescent="0.2">
      <c r="A6" s="73" t="s">
        <v>8</v>
      </c>
      <c r="B6" s="74"/>
      <c r="C6" s="29"/>
      <c r="D6" s="29"/>
      <c r="E6" s="29"/>
      <c r="F6" s="29"/>
      <c r="G6" s="29"/>
      <c r="H6" s="29"/>
      <c r="I6" s="29"/>
      <c r="J6" s="29"/>
      <c r="K6" s="29"/>
    </row>
    <row r="7" spans="1:11" ht="13.9" customHeight="1" x14ac:dyDescent="0.2">
      <c r="A7" s="77" t="s">
        <v>9</v>
      </c>
      <c r="B7" s="78">
        <v>1000</v>
      </c>
      <c r="C7" s="30">
        <v>3127852</v>
      </c>
      <c r="D7" s="30">
        <v>1010687</v>
      </c>
      <c r="E7" s="30">
        <v>922808</v>
      </c>
      <c r="F7" s="30">
        <v>301129</v>
      </c>
      <c r="G7" s="30">
        <v>370846</v>
      </c>
      <c r="H7" s="30">
        <v>893727</v>
      </c>
      <c r="I7" s="30">
        <v>46779</v>
      </c>
      <c r="J7" s="30">
        <v>88464</v>
      </c>
      <c r="K7" s="30">
        <v>7492</v>
      </c>
    </row>
    <row r="8" spans="1:11" ht="22.5" x14ac:dyDescent="0.2">
      <c r="A8" s="79" t="s">
        <v>66</v>
      </c>
      <c r="B8" s="78">
        <v>2000</v>
      </c>
      <c r="C8" s="30">
        <v>27356</v>
      </c>
      <c r="D8" s="30">
        <v>0</v>
      </c>
      <c r="E8" s="31"/>
      <c r="F8" s="30">
        <v>0</v>
      </c>
      <c r="G8" s="30">
        <v>0</v>
      </c>
      <c r="H8" s="31"/>
      <c r="I8" s="31"/>
      <c r="J8" s="31"/>
      <c r="K8" s="31"/>
    </row>
    <row r="9" spans="1:11" ht="13.9" customHeight="1" x14ac:dyDescent="0.2">
      <c r="A9" s="79" t="s">
        <v>10</v>
      </c>
      <c r="B9" s="78">
        <v>3000</v>
      </c>
      <c r="C9" s="30">
        <v>4439804</v>
      </c>
      <c r="D9" s="30">
        <v>421000</v>
      </c>
      <c r="E9" s="30">
        <v>0</v>
      </c>
      <c r="F9" s="30">
        <v>602464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</row>
    <row r="10" spans="1:11" ht="13.9" customHeight="1" x14ac:dyDescent="0.2">
      <c r="A10" s="80" t="s">
        <v>11</v>
      </c>
      <c r="B10" s="78">
        <v>4000</v>
      </c>
      <c r="C10" s="30">
        <v>931772</v>
      </c>
      <c r="D10" s="30">
        <v>0</v>
      </c>
      <c r="E10" s="32">
        <v>0</v>
      </c>
      <c r="F10" s="30">
        <v>0</v>
      </c>
      <c r="G10" s="30">
        <v>0</v>
      </c>
      <c r="H10" s="30">
        <v>0</v>
      </c>
      <c r="I10" s="32">
        <v>0</v>
      </c>
      <c r="J10" s="32">
        <v>0</v>
      </c>
      <c r="K10" s="30">
        <v>0</v>
      </c>
    </row>
    <row r="11" spans="1:11" ht="13.9" customHeight="1" thickBot="1" x14ac:dyDescent="0.25">
      <c r="A11" s="94" t="s">
        <v>50</v>
      </c>
      <c r="B11" s="54"/>
      <c r="C11" s="33">
        <f>SUM(C7:C10)</f>
        <v>8526784</v>
      </c>
      <c r="D11" s="33">
        <f>SUM(D7:D10)</f>
        <v>1431687</v>
      </c>
      <c r="E11" s="33">
        <f>SUM(E7:E10)</f>
        <v>922808</v>
      </c>
      <c r="F11" s="33">
        <f>SUM(F7:F10)</f>
        <v>903593</v>
      </c>
      <c r="G11" s="33">
        <f>G7+G8+G9+G10</f>
        <v>370846</v>
      </c>
      <c r="H11" s="33">
        <f>SUM(H7:H10)</f>
        <v>893727</v>
      </c>
      <c r="I11" s="33">
        <f>SUM(I7:I10)</f>
        <v>46779</v>
      </c>
      <c r="J11" s="33">
        <f>SUM(J7:J10)</f>
        <v>88464</v>
      </c>
      <c r="K11" s="33">
        <f>SUM(K7:K10)</f>
        <v>7492</v>
      </c>
    </row>
    <row r="12" spans="1:11" ht="13.5" thickTop="1" thickBot="1" x14ac:dyDescent="0.25">
      <c r="A12" s="52" t="s">
        <v>68</v>
      </c>
      <c r="B12" s="100">
        <v>3998</v>
      </c>
      <c r="C12" s="34"/>
      <c r="D12" s="34"/>
      <c r="E12" s="34"/>
      <c r="F12" s="34"/>
      <c r="G12" s="34"/>
      <c r="H12" s="34"/>
      <c r="I12" s="35"/>
      <c r="J12" s="34"/>
      <c r="K12" s="34"/>
    </row>
    <row r="13" spans="1:11" ht="13.9" customHeight="1" thickTop="1" thickBot="1" x14ac:dyDescent="0.25">
      <c r="A13" s="93" t="s">
        <v>51</v>
      </c>
      <c r="B13" s="55"/>
      <c r="C13" s="36">
        <f t="shared" ref="C13:K13" si="0">C11+C12</f>
        <v>8526784</v>
      </c>
      <c r="D13" s="36">
        <f t="shared" si="0"/>
        <v>1431687</v>
      </c>
      <c r="E13" s="36">
        <f t="shared" si="0"/>
        <v>922808</v>
      </c>
      <c r="F13" s="36">
        <f t="shared" si="0"/>
        <v>903593</v>
      </c>
      <c r="G13" s="36">
        <f t="shared" si="0"/>
        <v>370846</v>
      </c>
      <c r="H13" s="36">
        <f t="shared" si="0"/>
        <v>893727</v>
      </c>
      <c r="I13" s="36">
        <f t="shared" si="0"/>
        <v>46779</v>
      </c>
      <c r="J13" s="36">
        <f t="shared" si="0"/>
        <v>88464</v>
      </c>
      <c r="K13" s="36">
        <f t="shared" si="0"/>
        <v>7492</v>
      </c>
    </row>
    <row r="14" spans="1:11" ht="13.5" customHeight="1" thickTop="1" x14ac:dyDescent="0.2">
      <c r="A14" s="75" t="s">
        <v>7</v>
      </c>
      <c r="B14" s="76"/>
      <c r="C14" s="37"/>
      <c r="D14" s="35"/>
      <c r="E14" s="35"/>
      <c r="F14" s="35"/>
      <c r="G14" s="37"/>
      <c r="H14" s="35"/>
      <c r="I14" s="35"/>
      <c r="J14" s="35"/>
      <c r="K14" s="35"/>
    </row>
    <row r="15" spans="1:11" ht="13.9" customHeight="1" x14ac:dyDescent="0.2">
      <c r="A15" s="81" t="s">
        <v>12</v>
      </c>
      <c r="B15" s="82">
        <v>1000</v>
      </c>
      <c r="C15" s="30">
        <v>6173077</v>
      </c>
      <c r="D15" s="35"/>
      <c r="E15" s="35"/>
      <c r="F15" s="35"/>
      <c r="G15" s="30">
        <v>136268</v>
      </c>
      <c r="H15" s="35"/>
      <c r="I15" s="35"/>
      <c r="J15" s="35"/>
      <c r="K15" s="35"/>
    </row>
    <row r="16" spans="1:11" ht="13.9" customHeight="1" x14ac:dyDescent="0.2">
      <c r="A16" s="77" t="s">
        <v>13</v>
      </c>
      <c r="B16" s="83">
        <v>2000</v>
      </c>
      <c r="C16" s="30">
        <v>2441419</v>
      </c>
      <c r="D16" s="30">
        <v>1562738</v>
      </c>
      <c r="E16" s="35"/>
      <c r="F16" s="30">
        <v>903971</v>
      </c>
      <c r="G16" s="30">
        <v>219326</v>
      </c>
      <c r="H16" s="30">
        <v>3389819</v>
      </c>
      <c r="I16" s="35"/>
      <c r="J16" s="32">
        <v>88464</v>
      </c>
      <c r="K16" s="30">
        <v>182613</v>
      </c>
    </row>
    <row r="17" spans="1:11" ht="13.9" customHeight="1" x14ac:dyDescent="0.2">
      <c r="A17" s="79" t="s">
        <v>14</v>
      </c>
      <c r="B17" s="83">
        <v>3000</v>
      </c>
      <c r="C17" s="30">
        <v>37824</v>
      </c>
      <c r="D17" s="30">
        <v>0</v>
      </c>
      <c r="E17" s="35"/>
      <c r="F17" s="30">
        <v>0</v>
      </c>
      <c r="G17" s="30">
        <v>3190</v>
      </c>
      <c r="H17" s="31"/>
      <c r="I17" s="35"/>
      <c r="J17" s="35"/>
      <c r="K17" s="35"/>
    </row>
    <row r="18" spans="1:11" ht="13.9" customHeight="1" x14ac:dyDescent="0.2">
      <c r="A18" s="80" t="s">
        <v>58</v>
      </c>
      <c r="B18" s="84">
        <v>4000</v>
      </c>
      <c r="C18" s="30">
        <v>844643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5"/>
      <c r="J18" s="35"/>
      <c r="K18" s="30">
        <v>0</v>
      </c>
    </row>
    <row r="19" spans="1:11" ht="13.9" customHeight="1" x14ac:dyDescent="0.2">
      <c r="A19" s="80" t="s">
        <v>15</v>
      </c>
      <c r="B19" s="83">
        <v>5000</v>
      </c>
      <c r="C19" s="30">
        <v>0</v>
      </c>
      <c r="D19" s="30">
        <v>0</v>
      </c>
      <c r="E19" s="30">
        <v>1348747</v>
      </c>
      <c r="F19" s="30">
        <v>0</v>
      </c>
      <c r="G19" s="30">
        <v>0</v>
      </c>
      <c r="H19" s="31"/>
      <c r="I19" s="35"/>
      <c r="J19" s="30">
        <v>0</v>
      </c>
      <c r="K19" s="30">
        <v>0</v>
      </c>
    </row>
    <row r="20" spans="1:11" ht="13.9" customHeight="1" thickBot="1" x14ac:dyDescent="0.25">
      <c r="A20" s="94" t="s">
        <v>52</v>
      </c>
      <c r="B20" s="59"/>
      <c r="C20" s="33">
        <f t="shared" ref="C20:H20" si="1">SUM(C15:C19)</f>
        <v>9496963</v>
      </c>
      <c r="D20" s="33">
        <f t="shared" si="1"/>
        <v>1562738</v>
      </c>
      <c r="E20" s="33">
        <f t="shared" si="1"/>
        <v>1348747</v>
      </c>
      <c r="F20" s="33">
        <f t="shared" si="1"/>
        <v>903971</v>
      </c>
      <c r="G20" s="33">
        <f t="shared" si="1"/>
        <v>358784</v>
      </c>
      <c r="H20" s="33">
        <f t="shared" si="1"/>
        <v>3389819</v>
      </c>
      <c r="I20" s="35"/>
      <c r="J20" s="33">
        <f>SUM(J15:J19)</f>
        <v>88464</v>
      </c>
      <c r="K20" s="33">
        <f>SUM(K15:K19)</f>
        <v>182613</v>
      </c>
    </row>
    <row r="21" spans="1:11" ht="13.5" thickTop="1" thickBot="1" x14ac:dyDescent="0.25">
      <c r="A21" s="56" t="s">
        <v>69</v>
      </c>
      <c r="B21" s="100">
        <v>4180</v>
      </c>
      <c r="C21" s="36">
        <v>2099124</v>
      </c>
      <c r="D21" s="36">
        <f t="shared" ref="D21:H21" si="2">D12</f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5" t="s">
        <v>0</v>
      </c>
      <c r="J21" s="38">
        <f>J12</f>
        <v>0</v>
      </c>
      <c r="K21" s="38">
        <f>K12</f>
        <v>0</v>
      </c>
    </row>
    <row r="22" spans="1:11" ht="13.9" customHeight="1" thickTop="1" thickBot="1" x14ac:dyDescent="0.25">
      <c r="A22" s="94" t="s">
        <v>53</v>
      </c>
      <c r="B22" s="60"/>
      <c r="C22" s="36">
        <f t="shared" ref="C22:H22" si="3">C20+C21</f>
        <v>11596087</v>
      </c>
      <c r="D22" s="36">
        <f t="shared" si="3"/>
        <v>1562738</v>
      </c>
      <c r="E22" s="36">
        <f t="shared" si="3"/>
        <v>1348747</v>
      </c>
      <c r="F22" s="36">
        <f t="shared" si="3"/>
        <v>903971</v>
      </c>
      <c r="G22" s="36">
        <f t="shared" si="3"/>
        <v>358784</v>
      </c>
      <c r="H22" s="36">
        <f t="shared" si="3"/>
        <v>3389819</v>
      </c>
      <c r="I22" s="39"/>
      <c r="J22" s="36">
        <f>J20+J21</f>
        <v>88464</v>
      </c>
      <c r="K22" s="36">
        <f>K20+K21</f>
        <v>182613</v>
      </c>
    </row>
    <row r="23" spans="1:11" ht="23.25" thickTop="1" x14ac:dyDescent="0.2">
      <c r="A23" s="57" t="s">
        <v>33</v>
      </c>
      <c r="B23" s="53"/>
      <c r="C23" s="40">
        <f t="shared" ref="C23:H23" si="4">C11-C20</f>
        <v>-970179</v>
      </c>
      <c r="D23" s="40">
        <f t="shared" si="4"/>
        <v>-131051</v>
      </c>
      <c r="E23" s="40">
        <f t="shared" si="4"/>
        <v>-425939</v>
      </c>
      <c r="F23" s="40">
        <f t="shared" si="4"/>
        <v>-378</v>
      </c>
      <c r="G23" s="40">
        <f t="shared" si="4"/>
        <v>12062</v>
      </c>
      <c r="H23" s="40">
        <f t="shared" si="4"/>
        <v>-2496092</v>
      </c>
      <c r="I23" s="40">
        <f>I11</f>
        <v>46779</v>
      </c>
      <c r="J23" s="40">
        <f>J11-J20</f>
        <v>0</v>
      </c>
      <c r="K23" s="40">
        <f>K11-K20</f>
        <v>-175121</v>
      </c>
    </row>
    <row r="24" spans="1:11" ht="12.75" thickBot="1" x14ac:dyDescent="0.25">
      <c r="A24" s="85" t="s">
        <v>59</v>
      </c>
      <c r="B24" s="86">
        <v>7000</v>
      </c>
      <c r="C24" s="41">
        <v>860000</v>
      </c>
      <c r="D24" s="41">
        <v>0</v>
      </c>
      <c r="E24" s="41">
        <v>680762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</row>
    <row r="25" spans="1:11" ht="13.9" customHeight="1" thickTop="1" thickBot="1" x14ac:dyDescent="0.25">
      <c r="A25" s="87" t="s">
        <v>60</v>
      </c>
      <c r="B25" s="88">
        <v>8000</v>
      </c>
      <c r="C25" s="42">
        <v>0</v>
      </c>
      <c r="D25" s="42">
        <v>0</v>
      </c>
      <c r="E25" s="42">
        <v>0</v>
      </c>
      <c r="F25" s="42">
        <v>0</v>
      </c>
      <c r="G25" s="43">
        <v>0</v>
      </c>
      <c r="H25" s="42">
        <v>680762</v>
      </c>
      <c r="I25" s="43">
        <v>860000</v>
      </c>
      <c r="J25" s="42">
        <v>0</v>
      </c>
      <c r="K25" s="42">
        <v>0</v>
      </c>
    </row>
    <row r="26" spans="1:11" ht="15.75" thickTop="1" thickBot="1" x14ac:dyDescent="0.25">
      <c r="A26" s="101" t="s">
        <v>61</v>
      </c>
      <c r="B26" s="61"/>
      <c r="C26" s="44">
        <f t="shared" ref="C26:K26" si="5">C24-C25</f>
        <v>860000</v>
      </c>
      <c r="D26" s="44">
        <f t="shared" si="5"/>
        <v>0</v>
      </c>
      <c r="E26" s="44">
        <f t="shared" si="5"/>
        <v>680762</v>
      </c>
      <c r="F26" s="44">
        <f t="shared" si="5"/>
        <v>0</v>
      </c>
      <c r="G26" s="44">
        <f t="shared" si="5"/>
        <v>0</v>
      </c>
      <c r="H26" s="44">
        <f t="shared" si="5"/>
        <v>-680762</v>
      </c>
      <c r="I26" s="44">
        <f t="shared" si="5"/>
        <v>-860000</v>
      </c>
      <c r="J26" s="44">
        <f t="shared" si="5"/>
        <v>0</v>
      </c>
      <c r="K26" s="44">
        <f t="shared" si="5"/>
        <v>0</v>
      </c>
    </row>
    <row r="27" spans="1:11" ht="37.5" customHeight="1" thickTop="1" thickBot="1" x14ac:dyDescent="0.25">
      <c r="A27" s="184" t="s">
        <v>62</v>
      </c>
      <c r="B27" s="185"/>
      <c r="C27" s="71">
        <f t="shared" ref="C27:K27" si="6">C23+C26</f>
        <v>-110179</v>
      </c>
      <c r="D27" s="71">
        <f t="shared" si="6"/>
        <v>-131051</v>
      </c>
      <c r="E27" s="71">
        <f t="shared" si="6"/>
        <v>254823</v>
      </c>
      <c r="F27" s="71">
        <f t="shared" si="6"/>
        <v>-378</v>
      </c>
      <c r="G27" s="71">
        <f t="shared" si="6"/>
        <v>12062</v>
      </c>
      <c r="H27" s="71">
        <f t="shared" si="6"/>
        <v>-3176854</v>
      </c>
      <c r="I27" s="71">
        <f t="shared" si="6"/>
        <v>-813221</v>
      </c>
      <c r="J27" s="71">
        <f t="shared" si="6"/>
        <v>0</v>
      </c>
      <c r="K27" s="71">
        <f t="shared" si="6"/>
        <v>-175121</v>
      </c>
    </row>
    <row r="28" spans="1:11" ht="12.75" thickTop="1" x14ac:dyDescent="0.2">
      <c r="A28" s="105" t="s">
        <v>71</v>
      </c>
      <c r="B28" s="58"/>
      <c r="C28" s="34">
        <v>838453</v>
      </c>
      <c r="D28" s="34">
        <v>371689</v>
      </c>
      <c r="E28" s="34">
        <v>1101839</v>
      </c>
      <c r="F28" s="34">
        <v>5252</v>
      </c>
      <c r="G28" s="34">
        <v>73645</v>
      </c>
      <c r="H28" s="34">
        <v>3573316</v>
      </c>
      <c r="I28" s="34">
        <v>1074562</v>
      </c>
      <c r="J28" s="34"/>
      <c r="K28" s="34">
        <v>492183</v>
      </c>
    </row>
    <row r="29" spans="1:11" ht="22.5" x14ac:dyDescent="0.2">
      <c r="A29" s="102" t="s">
        <v>28</v>
      </c>
      <c r="B29" s="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.9" customHeight="1" thickBot="1" x14ac:dyDescent="0.25">
      <c r="A30" s="62" t="s">
        <v>72</v>
      </c>
      <c r="B30" s="63"/>
      <c r="C30" s="45">
        <f t="shared" ref="C30:K30" si="7">SUM(C27:C29)</f>
        <v>728274</v>
      </c>
      <c r="D30" s="45">
        <f t="shared" si="7"/>
        <v>240638</v>
      </c>
      <c r="E30" s="45">
        <f t="shared" si="7"/>
        <v>1356662</v>
      </c>
      <c r="F30" s="45">
        <f t="shared" si="7"/>
        <v>4874</v>
      </c>
      <c r="G30" s="45">
        <f t="shared" si="7"/>
        <v>85707</v>
      </c>
      <c r="H30" s="45">
        <f t="shared" si="7"/>
        <v>396462</v>
      </c>
      <c r="I30" s="45">
        <f t="shared" si="7"/>
        <v>261341</v>
      </c>
      <c r="J30" s="45">
        <f t="shared" si="7"/>
        <v>0</v>
      </c>
      <c r="K30" s="45">
        <f t="shared" si="7"/>
        <v>317062</v>
      </c>
    </row>
    <row r="31" spans="1:11" ht="13.9" customHeight="1" thickTop="1" x14ac:dyDescent="0.2">
      <c r="A31" s="7"/>
    </row>
  </sheetData>
  <mergeCells count="3">
    <mergeCell ref="A1:K1"/>
    <mergeCell ref="A2:K2"/>
    <mergeCell ref="A27:B27"/>
  </mergeCells>
  <printOptions headings="1"/>
  <pageMargins left="0" right="0" top="0.72" bottom="0.47" header="0.22" footer="0.17"/>
  <pageSetup scale="82" firstPageNumber="5" orientation="landscape" r:id="rId1"/>
  <headerFooter alignWithMargins="0">
    <oddHeader>&amp;L&amp;8Page &amp;P&amp;R&amp;8Page 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O71"/>
  <sheetViews>
    <sheetView showGridLines="0" tabSelected="1" workbookViewId="0">
      <selection activeCell="M23" sqref="M23"/>
    </sheetView>
  </sheetViews>
  <sheetFormatPr defaultRowHeight="12.75" x14ac:dyDescent="0.2"/>
  <cols>
    <col min="1" max="1" width="0.85546875" style="11" customWidth="1"/>
    <col min="2" max="2" width="13.7109375" style="11" customWidth="1"/>
    <col min="3" max="3" width="18.42578125" style="11" customWidth="1"/>
    <col min="4" max="4" width="7.42578125" style="11" customWidth="1"/>
    <col min="5" max="15" width="13.7109375" style="11" customWidth="1"/>
    <col min="16" max="16" width="2.5703125" style="11" customWidth="1"/>
    <col min="17" max="16384" width="9.140625" style="11"/>
  </cols>
  <sheetData>
    <row r="1" spans="1:13" ht="17.25" customHeight="1" x14ac:dyDescent="0.2">
      <c r="A1" s="183" t="s">
        <v>73</v>
      </c>
      <c r="B1" s="186"/>
      <c r="C1" s="187"/>
      <c r="D1" s="187"/>
      <c r="E1" s="187"/>
      <c r="F1" s="187"/>
      <c r="G1" s="187"/>
      <c r="H1" s="187"/>
      <c r="I1" s="187"/>
      <c r="J1" s="187"/>
      <c r="K1" s="187"/>
      <c r="L1" s="188"/>
      <c r="M1" s="188"/>
    </row>
    <row r="2" spans="1:13" s="10" customFormat="1" ht="24" customHeight="1" x14ac:dyDescent="0.2">
      <c r="A2" s="50"/>
    </row>
    <row r="3" spans="1:13" s="104" customFormat="1" x14ac:dyDescent="0.2">
      <c r="B3" s="92" t="s">
        <v>49</v>
      </c>
    </row>
    <row r="4" spans="1:13" ht="9.75" customHeight="1" x14ac:dyDescent="0.2"/>
    <row r="5" spans="1:13" ht="23.1" customHeight="1" x14ac:dyDescent="0.2">
      <c r="B5" s="194" t="s">
        <v>75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3" ht="17.100000000000001" customHeight="1" x14ac:dyDescent="0.2">
      <c r="B6" s="192" t="e">
        <f>#REF!</f>
        <v>#REF!</v>
      </c>
      <c r="C6" s="192"/>
      <c r="D6" s="12"/>
      <c r="E6" s="197" t="s">
        <v>79</v>
      </c>
      <c r="F6" s="197"/>
      <c r="G6" s="197"/>
      <c r="H6" s="13"/>
      <c r="I6" s="51" t="s">
        <v>80</v>
      </c>
      <c r="J6" s="13"/>
      <c r="K6" s="193" t="s">
        <v>81</v>
      </c>
      <c r="L6" s="193"/>
    </row>
    <row r="7" spans="1:13" ht="17.100000000000001" customHeight="1" x14ac:dyDescent="0.2">
      <c r="B7" s="14" t="s">
        <v>35</v>
      </c>
      <c r="C7" s="12"/>
      <c r="D7" s="12"/>
      <c r="E7" s="195" t="s">
        <v>36</v>
      </c>
      <c r="F7" s="196"/>
      <c r="G7" s="196"/>
      <c r="H7" s="12"/>
      <c r="I7" s="15" t="s">
        <v>37</v>
      </c>
      <c r="J7" s="12"/>
      <c r="K7" s="195" t="s">
        <v>38</v>
      </c>
      <c r="L7" s="196"/>
    </row>
    <row r="8" spans="1:13" x14ac:dyDescent="0.2">
      <c r="B8" s="194" t="s">
        <v>76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3" ht="6" customHeight="1" x14ac:dyDescent="0.2">
      <c r="B9" s="16"/>
      <c r="C9" s="16"/>
    </row>
    <row r="10" spans="1:13" s="2" customFormat="1" ht="11.25" x14ac:dyDescent="0.2">
      <c r="B10" s="17" t="s">
        <v>41</v>
      </c>
      <c r="C10" s="18"/>
    </row>
    <row r="11" spans="1:13" ht="6" customHeight="1" x14ac:dyDescent="0.2">
      <c r="B11" s="19"/>
      <c r="C11" s="19"/>
    </row>
    <row r="12" spans="1:13" x14ac:dyDescent="0.2">
      <c r="B12" s="109" t="s">
        <v>74</v>
      </c>
      <c r="C12" s="19"/>
    </row>
    <row r="13" spans="1:13" s="2" customFormat="1" ht="33.75" x14ac:dyDescent="0.2">
      <c r="B13" s="20"/>
      <c r="C13" s="21"/>
      <c r="D13" s="21"/>
      <c r="E13" s="22" t="s">
        <v>5</v>
      </c>
      <c r="F13" s="22" t="s">
        <v>29</v>
      </c>
      <c r="G13" s="22" t="s">
        <v>15</v>
      </c>
      <c r="H13" s="22" t="s">
        <v>6</v>
      </c>
      <c r="I13" s="22" t="s">
        <v>34</v>
      </c>
      <c r="J13" s="22" t="s">
        <v>55</v>
      </c>
      <c r="K13" s="22" t="s">
        <v>26</v>
      </c>
      <c r="L13" s="22" t="s">
        <v>56</v>
      </c>
      <c r="M13" s="22" t="s">
        <v>27</v>
      </c>
    </row>
    <row r="14" spans="1:13" s="2" customFormat="1" ht="12" x14ac:dyDescent="0.2">
      <c r="B14" s="89" t="s">
        <v>9</v>
      </c>
      <c r="C14" s="90"/>
      <c r="D14" s="91">
        <v>1000</v>
      </c>
      <c r="E14" s="46">
        <f>('ASA3'!C7)</f>
        <v>3127852</v>
      </c>
      <c r="F14" s="46">
        <f>('ASA3'!D7)</f>
        <v>1010687</v>
      </c>
      <c r="G14" s="46">
        <f>('ASA3'!E7)</f>
        <v>922808</v>
      </c>
      <c r="H14" s="46">
        <f>('ASA3'!F7)</f>
        <v>301129</v>
      </c>
      <c r="I14" s="46">
        <f>('ASA3'!G7)</f>
        <v>370846</v>
      </c>
      <c r="J14" s="46">
        <f>('ASA3'!H7)</f>
        <v>893727</v>
      </c>
      <c r="K14" s="46">
        <f>('ASA3'!I7)</f>
        <v>46779</v>
      </c>
      <c r="L14" s="46">
        <f>('ASA3'!J7)</f>
        <v>88464</v>
      </c>
      <c r="M14" s="46">
        <f>('ASA3'!K7)</f>
        <v>7492</v>
      </c>
    </row>
    <row r="15" spans="1:13" s="2" customFormat="1" ht="21.75" customHeight="1" x14ac:dyDescent="0.2">
      <c r="B15" s="199" t="s">
        <v>63</v>
      </c>
      <c r="C15" s="182"/>
      <c r="D15" s="91">
        <v>2000</v>
      </c>
      <c r="E15" s="46">
        <f>('ASA3'!C8)</f>
        <v>27356</v>
      </c>
      <c r="F15" s="46">
        <f>('ASA3'!D8)</f>
        <v>0</v>
      </c>
      <c r="G15" s="106"/>
      <c r="H15" s="46">
        <f>('ASA3'!F8)</f>
        <v>0</v>
      </c>
      <c r="I15" s="46">
        <f>('ASA3'!G8)</f>
        <v>0</v>
      </c>
      <c r="J15" s="106"/>
      <c r="K15" s="106"/>
      <c r="L15" s="106"/>
      <c r="M15" s="106"/>
    </row>
    <row r="16" spans="1:13" s="2" customFormat="1" ht="12" x14ac:dyDescent="0.2">
      <c r="B16" s="89" t="s">
        <v>10</v>
      </c>
      <c r="C16" s="90"/>
      <c r="D16" s="91">
        <v>3000</v>
      </c>
      <c r="E16" s="46">
        <f>('ASA3'!C9)</f>
        <v>4439804</v>
      </c>
      <c r="F16" s="46">
        <f>('ASA3'!D9)</f>
        <v>421000</v>
      </c>
      <c r="G16" s="46">
        <f>('ASA3'!E9)</f>
        <v>0</v>
      </c>
      <c r="H16" s="46">
        <f>('ASA3'!F9)</f>
        <v>602464</v>
      </c>
      <c r="I16" s="46">
        <f>('ASA3'!G9)</f>
        <v>0</v>
      </c>
      <c r="J16" s="46">
        <f>('ASA3'!H9)</f>
        <v>0</v>
      </c>
      <c r="K16" s="46">
        <f>('ASA3'!I9)</f>
        <v>0</v>
      </c>
      <c r="L16" s="46">
        <f>('ASA3'!J9)</f>
        <v>0</v>
      </c>
      <c r="M16" s="46">
        <f>('ASA3'!K9)</f>
        <v>0</v>
      </c>
    </row>
    <row r="17" spans="2:13" s="2" customFormat="1" ht="12" x14ac:dyDescent="0.2">
      <c r="B17" s="89" t="s">
        <v>11</v>
      </c>
      <c r="C17" s="90"/>
      <c r="D17" s="91">
        <v>4000</v>
      </c>
      <c r="E17" s="46">
        <f>('ASA3'!C10)</f>
        <v>931772</v>
      </c>
      <c r="F17" s="46">
        <f>('ASA3'!D10)</f>
        <v>0</v>
      </c>
      <c r="G17" s="46">
        <f>('ASA3'!E10)</f>
        <v>0</v>
      </c>
      <c r="H17" s="46">
        <f>('ASA3'!F10)</f>
        <v>0</v>
      </c>
      <c r="I17" s="46">
        <f>('ASA3'!G10)</f>
        <v>0</v>
      </c>
      <c r="J17" s="46">
        <f>('ASA3'!H10)</f>
        <v>0</v>
      </c>
      <c r="K17" s="46">
        <f>('ASA3'!I10)</f>
        <v>0</v>
      </c>
      <c r="L17" s="46">
        <f>('ASA3'!J10)</f>
        <v>0</v>
      </c>
      <c r="M17" s="46">
        <f>('ASA3'!K10)</f>
        <v>0</v>
      </c>
    </row>
    <row r="18" spans="2:13" s="2" customFormat="1" ht="13.5" customHeight="1" thickBot="1" x14ac:dyDescent="0.25">
      <c r="B18" s="66" t="s">
        <v>50</v>
      </c>
      <c r="C18" s="67"/>
      <c r="D18" s="68"/>
      <c r="E18" s="46">
        <f>('ASA3'!C11)</f>
        <v>8526784</v>
      </c>
      <c r="F18" s="46">
        <f>('ASA3'!D11)</f>
        <v>1431687</v>
      </c>
      <c r="G18" s="46">
        <f>('ASA3'!E11)</f>
        <v>922808</v>
      </c>
      <c r="H18" s="46">
        <f>('ASA3'!F11)</f>
        <v>903593</v>
      </c>
      <c r="I18" s="46">
        <f>('ASA3'!G11)</f>
        <v>370846</v>
      </c>
      <c r="J18" s="46">
        <f>('ASA3'!H11)</f>
        <v>893727</v>
      </c>
      <c r="K18" s="46">
        <f>('ASA3'!I11)</f>
        <v>46779</v>
      </c>
      <c r="L18" s="46">
        <f>('ASA3'!J11)</f>
        <v>88464</v>
      </c>
      <c r="M18" s="46">
        <f>('ASA3'!K11)</f>
        <v>7492</v>
      </c>
    </row>
    <row r="19" spans="2:13" s="2" customFormat="1" ht="15" customHeight="1" thickTop="1" thickBot="1" x14ac:dyDescent="0.25">
      <c r="B19" s="189" t="s">
        <v>52</v>
      </c>
      <c r="C19" s="190"/>
      <c r="D19" s="191"/>
      <c r="E19" s="107">
        <f>'ASA3'!C20</f>
        <v>9496963</v>
      </c>
      <c r="F19" s="107">
        <f>'ASA3'!D20</f>
        <v>1562738</v>
      </c>
      <c r="G19" s="107">
        <f>'ASA3'!E20</f>
        <v>1348747</v>
      </c>
      <c r="H19" s="107">
        <f>'ASA3'!F20</f>
        <v>903971</v>
      </c>
      <c r="I19" s="107">
        <f>'ASA3'!G20</f>
        <v>358784</v>
      </c>
      <c r="J19" s="107">
        <f>'ASA3'!H20</f>
        <v>3389819</v>
      </c>
      <c r="K19" s="108"/>
      <c r="L19" s="107">
        <f>'ASA3'!J20</f>
        <v>88464</v>
      </c>
      <c r="M19" s="107">
        <f>'ASA3'!K20</f>
        <v>182613</v>
      </c>
    </row>
    <row r="20" spans="2:13" s="2" customFormat="1" thickTop="1" x14ac:dyDescent="0.2">
      <c r="B20" s="64" t="s">
        <v>64</v>
      </c>
      <c r="C20" s="65"/>
      <c r="D20" s="23"/>
      <c r="E20" s="47">
        <f>'ASA3'!C26</f>
        <v>860000</v>
      </c>
      <c r="F20" s="47">
        <f>'ASA3'!D26</f>
        <v>0</v>
      </c>
      <c r="G20" s="47">
        <f>'ASA3'!E26</f>
        <v>680762</v>
      </c>
      <c r="H20" s="47">
        <f>'ASA3'!F26</f>
        <v>0</v>
      </c>
      <c r="I20" s="47">
        <f>'ASA3'!G26</f>
        <v>0</v>
      </c>
      <c r="J20" s="47">
        <f>'ASA3'!H26</f>
        <v>-680762</v>
      </c>
      <c r="K20" s="47">
        <f>'ASA3'!I26</f>
        <v>-860000</v>
      </c>
      <c r="L20" s="47">
        <f>'ASA3'!J26</f>
        <v>0</v>
      </c>
      <c r="M20" s="47">
        <f>'ASA3'!K26</f>
        <v>0</v>
      </c>
    </row>
    <row r="21" spans="2:13" s="2" customFormat="1" ht="13.5" customHeight="1" thickBot="1" x14ac:dyDescent="0.25">
      <c r="B21" s="70" t="str">
        <f>'ASA3'!A28</f>
        <v>Beginning Fund Balances - July 1, 2016</v>
      </c>
      <c r="C21" s="67"/>
      <c r="D21" s="68"/>
      <c r="E21" s="48">
        <f>'ASA3'!C28</f>
        <v>838453</v>
      </c>
      <c r="F21" s="48">
        <f>'ASA3'!D28</f>
        <v>371689</v>
      </c>
      <c r="G21" s="48">
        <f>'ASA3'!E28</f>
        <v>1101839</v>
      </c>
      <c r="H21" s="48">
        <f>'ASA3'!F28</f>
        <v>5252</v>
      </c>
      <c r="I21" s="48">
        <f>'ASA3'!G28</f>
        <v>73645</v>
      </c>
      <c r="J21" s="48">
        <f>'ASA3'!H28</f>
        <v>3573316</v>
      </c>
      <c r="K21" s="48">
        <f>'ASA3'!I28</f>
        <v>1074562</v>
      </c>
      <c r="L21" s="48">
        <f>'ASA3'!J28</f>
        <v>0</v>
      </c>
      <c r="M21" s="48">
        <f>'ASA3'!K28</f>
        <v>492183</v>
      </c>
    </row>
    <row r="22" spans="2:13" s="2" customFormat="1" thickTop="1" x14ac:dyDescent="0.2">
      <c r="B22" s="64" t="s">
        <v>45</v>
      </c>
      <c r="C22" s="65"/>
      <c r="D22" s="69"/>
      <c r="E22" s="48">
        <f>'ASA3'!C29</f>
        <v>0</v>
      </c>
      <c r="F22" s="48">
        <f>'ASA3'!D29</f>
        <v>0</v>
      </c>
      <c r="G22" s="48">
        <f>'ASA3'!E29</f>
        <v>0</v>
      </c>
      <c r="H22" s="48">
        <f>'ASA3'!F29</f>
        <v>0</v>
      </c>
      <c r="I22" s="48">
        <f>'ASA3'!G29</f>
        <v>0</v>
      </c>
      <c r="J22" s="48">
        <f>'ASA3'!H29</f>
        <v>0</v>
      </c>
      <c r="K22" s="48">
        <f>'ASA3'!I29</f>
        <v>0</v>
      </c>
      <c r="L22" s="48">
        <f>'ASA3'!J29</f>
        <v>0</v>
      </c>
      <c r="M22" s="48">
        <f>'ASA3'!K29</f>
        <v>0</v>
      </c>
    </row>
    <row r="23" spans="2:13" s="2" customFormat="1" ht="13.5" customHeight="1" thickBot="1" x14ac:dyDescent="0.25">
      <c r="B23" s="70" t="str">
        <f>'ASA3'!A30</f>
        <v>Ending Fund Balances June 30, 2017</v>
      </c>
      <c r="C23" s="67"/>
      <c r="D23" s="68"/>
      <c r="E23" s="49">
        <f>SUM(E18,E20,E21,E22)-E19</f>
        <v>728274</v>
      </c>
      <c r="F23" s="49">
        <f>'ASA3'!D30</f>
        <v>240638</v>
      </c>
      <c r="G23" s="49">
        <f>'ASA3'!E30</f>
        <v>1356662</v>
      </c>
      <c r="H23" s="49">
        <f>'ASA3'!F30</f>
        <v>4874</v>
      </c>
      <c r="I23" s="49">
        <f>'ASA3'!G30</f>
        <v>85707</v>
      </c>
      <c r="J23" s="49">
        <f>'ASA3'!H30</f>
        <v>396462</v>
      </c>
      <c r="K23" s="49">
        <f>'ASA3'!I30</f>
        <v>261341</v>
      </c>
      <c r="L23" s="49">
        <f>'ASA3'!J30</f>
        <v>0</v>
      </c>
      <c r="M23" s="49">
        <f>'ASA3'!K30</f>
        <v>317062</v>
      </c>
    </row>
    <row r="24" spans="2:13" s="2" customFormat="1" ht="12" thickTop="1" x14ac:dyDescent="0.2">
      <c r="B24" s="1"/>
      <c r="C24" s="24"/>
      <c r="D24" s="25"/>
      <c r="E24" s="25"/>
      <c r="F24" s="25"/>
      <c r="G24" s="25"/>
      <c r="H24" s="25"/>
      <c r="I24" s="25"/>
      <c r="J24" s="25"/>
      <c r="K24" s="25"/>
      <c r="L24" s="25"/>
    </row>
    <row r="25" spans="2:13" s="2" customFormat="1" ht="11.25" x14ac:dyDescent="0.2"/>
    <row r="26" spans="2:13" s="2" customFormat="1" ht="6" customHeight="1" x14ac:dyDescent="0.2"/>
    <row r="27" spans="2:13" s="2" customFormat="1" ht="34.9" customHeight="1" x14ac:dyDescent="0.2"/>
    <row r="28" spans="2:13" ht="14.1" customHeight="1" x14ac:dyDescent="0.2"/>
    <row r="29" spans="2:13" s="2" customFormat="1" ht="11.25" x14ac:dyDescent="0.2"/>
    <row r="30" spans="2:13" s="2" customFormat="1" ht="12.2" customHeight="1" x14ac:dyDescent="0.2"/>
    <row r="31" spans="2:13" s="2" customFormat="1" ht="12.2" customHeight="1" x14ac:dyDescent="0.2"/>
    <row r="32" spans="2:13" s="2" customFormat="1" ht="12.2" customHeight="1" x14ac:dyDescent="0.2"/>
    <row r="33" spans="1:15" s="2" customFormat="1" ht="12.2" customHeight="1" x14ac:dyDescent="0.2"/>
    <row r="34" spans="1:15" s="2" customFormat="1" ht="12.2" customHeight="1" x14ac:dyDescent="0.2"/>
    <row r="35" spans="1:15" s="2" customFormat="1" ht="12.2" customHeight="1" x14ac:dyDescent="0.2"/>
    <row r="36" spans="1:15" s="2" customFormat="1" ht="12.2" customHeight="1" x14ac:dyDescent="0.2"/>
    <row r="37" spans="1:15" s="2" customFormat="1" ht="12.2" customHeight="1" x14ac:dyDescent="0.2"/>
    <row r="38" spans="1:15" s="2" customFormat="1" ht="12.2" customHeight="1" x14ac:dyDescent="0.2"/>
    <row r="39" spans="1:15" s="2" customFormat="1" ht="12.2" customHeight="1" x14ac:dyDescent="0.2"/>
    <row r="40" spans="1:15" s="2" customFormat="1" ht="12.2" customHeight="1" x14ac:dyDescent="0.2"/>
    <row r="41" spans="1:15" s="2" customFormat="1" ht="12.2" customHeight="1" x14ac:dyDescent="0.2"/>
    <row r="42" spans="1:15" ht="2.25" customHeight="1" x14ac:dyDescent="0.2">
      <c r="A42" s="26"/>
    </row>
    <row r="44" spans="1:15" s="27" customFormat="1" x14ac:dyDescent="0.2">
      <c r="N44" s="11"/>
      <c r="O44" s="11"/>
    </row>
    <row r="45" spans="1:15" s="2" customFormat="1" x14ac:dyDescent="0.2">
      <c r="B45" s="72"/>
      <c r="N45" s="11"/>
      <c r="O45" s="11"/>
    </row>
    <row r="46" spans="1:15" s="2" customFormat="1" ht="12.2" customHeight="1" x14ac:dyDescent="0.2">
      <c r="N46" s="11"/>
      <c r="O46" s="11"/>
    </row>
    <row r="47" spans="1:15" s="2" customFormat="1" ht="12.2" customHeight="1" x14ac:dyDescent="0.2">
      <c r="N47" s="11"/>
      <c r="O47" s="11"/>
    </row>
    <row r="48" spans="1:15" s="2" customFormat="1" ht="12.2" customHeight="1" x14ac:dyDescent="0.2">
      <c r="N48" s="11"/>
      <c r="O48" s="11"/>
    </row>
    <row r="49" spans="1:15" s="2" customFormat="1" ht="12.2" customHeight="1" x14ac:dyDescent="0.2">
      <c r="N49" s="11"/>
      <c r="O49" s="11"/>
    </row>
    <row r="50" spans="1:15" s="2" customFormat="1" ht="12.2" customHeight="1" x14ac:dyDescent="0.2">
      <c r="N50" s="11"/>
      <c r="O50" s="11"/>
    </row>
    <row r="51" spans="1:15" s="2" customFormat="1" ht="12.2" customHeight="1" x14ac:dyDescent="0.2">
      <c r="N51" s="11"/>
      <c r="O51" s="11"/>
    </row>
    <row r="52" spans="1:15" s="2" customFormat="1" ht="12.2" customHeight="1" x14ac:dyDescent="0.2">
      <c r="N52" s="11"/>
      <c r="O52" s="11"/>
    </row>
    <row r="53" spans="1:15" s="2" customFormat="1" ht="12.2" customHeight="1" x14ac:dyDescent="0.2">
      <c r="N53" s="11"/>
      <c r="O53" s="11"/>
    </row>
    <row r="54" spans="1:15" s="2" customFormat="1" ht="12.2" customHeight="1" x14ac:dyDescent="0.2">
      <c r="N54" s="11"/>
      <c r="O54" s="11"/>
    </row>
    <row r="55" spans="1:15" s="2" customFormat="1" ht="12.2" customHeight="1" x14ac:dyDescent="0.2">
      <c r="N55" s="11"/>
      <c r="O55" s="11"/>
    </row>
    <row r="56" spans="1:15" s="2" customFormat="1" ht="12.2" customHeight="1" x14ac:dyDescent="0.2">
      <c r="N56" s="11"/>
      <c r="O56" s="11"/>
    </row>
    <row r="57" spans="1:15" s="2" customFormat="1" ht="12.2" customHeight="1" x14ac:dyDescent="0.2">
      <c r="A57" s="28"/>
      <c r="N57" s="11"/>
      <c r="O57" s="11"/>
    </row>
    <row r="58" spans="1:15" ht="3.75" customHeight="1" x14ac:dyDescent="0.2"/>
    <row r="60" spans="1:15" x14ac:dyDescent="0.2">
      <c r="N60" s="26"/>
    </row>
    <row r="61" spans="1:15" x14ac:dyDescent="0.2">
      <c r="N61" s="26"/>
    </row>
    <row r="62" spans="1:15" x14ac:dyDescent="0.2">
      <c r="N62" s="26"/>
    </row>
    <row r="63" spans="1:15" x14ac:dyDescent="0.2">
      <c r="N63" s="26"/>
    </row>
    <row r="64" spans="1:15" x14ac:dyDescent="0.2">
      <c r="N64" s="26"/>
    </row>
    <row r="65" spans="14:14" x14ac:dyDescent="0.2">
      <c r="N65" s="26"/>
    </row>
    <row r="66" spans="14:14" x14ac:dyDescent="0.2">
      <c r="N66" s="26"/>
    </row>
    <row r="67" spans="14:14" x14ac:dyDescent="0.2">
      <c r="N67" s="26"/>
    </row>
    <row r="68" spans="14:14" x14ac:dyDescent="0.2">
      <c r="N68" s="26"/>
    </row>
    <row r="69" spans="14:14" x14ac:dyDescent="0.2">
      <c r="N69" s="26"/>
    </row>
    <row r="70" spans="14:14" x14ac:dyDescent="0.2">
      <c r="N70" s="26"/>
    </row>
    <row r="71" spans="14:14" x14ac:dyDescent="0.2">
      <c r="N71" s="26"/>
    </row>
  </sheetData>
  <mergeCells count="10">
    <mergeCell ref="A1:M1"/>
    <mergeCell ref="B19:D19"/>
    <mergeCell ref="B6:C6"/>
    <mergeCell ref="K6:L6"/>
    <mergeCell ref="B8:L8"/>
    <mergeCell ref="K7:L7"/>
    <mergeCell ref="E6:G6"/>
    <mergeCell ref="E7:G7"/>
    <mergeCell ref="B5:L5"/>
    <mergeCell ref="B15:C15"/>
  </mergeCells>
  <phoneticPr fontId="2" type="noConversion"/>
  <printOptions headings="1"/>
  <pageMargins left="0.28999999999999998" right="0.18" top="0.72" bottom="0.25" header="0.22" footer="0.17"/>
  <pageSetup scale="80" firstPageNumber="5" orientation="landscape" r:id="rId1"/>
  <headerFooter alignWithMargins="0">
    <oddHeader>&amp;L&amp;8Page &amp;P&amp;R&amp;8Page 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G128"/>
  <sheetViews>
    <sheetView showGridLines="0" topLeftCell="A56" zoomScaleNormal="100" workbookViewId="0">
      <selection activeCell="E73" sqref="E73"/>
    </sheetView>
  </sheetViews>
  <sheetFormatPr defaultRowHeight="12.75" x14ac:dyDescent="0.2"/>
  <cols>
    <col min="1" max="1" width="3.140625" customWidth="1"/>
    <col min="2" max="6" width="30.7109375" customWidth="1"/>
    <col min="7" max="7" width="6" customWidth="1"/>
  </cols>
  <sheetData>
    <row r="1" spans="1:7" x14ac:dyDescent="0.2">
      <c r="A1" s="204" t="s">
        <v>67</v>
      </c>
      <c r="B1" s="204"/>
      <c r="C1" s="204"/>
      <c r="D1" s="204"/>
      <c r="E1" s="204"/>
      <c r="F1" s="204"/>
      <c r="G1" s="204"/>
    </row>
    <row r="2" spans="1:7" x14ac:dyDescent="0.2">
      <c r="A2" s="119"/>
      <c r="B2" s="119"/>
      <c r="C2" s="119"/>
      <c r="D2" s="119"/>
      <c r="E2" s="119"/>
      <c r="F2" s="119"/>
      <c r="G2" s="119"/>
    </row>
    <row r="3" spans="1:7" x14ac:dyDescent="0.2">
      <c r="A3" s="111"/>
      <c r="B3" s="120" t="s">
        <v>47</v>
      </c>
      <c r="C3" s="111"/>
      <c r="D3" s="111"/>
      <c r="E3" s="111"/>
      <c r="F3" s="121"/>
      <c r="G3" s="111"/>
    </row>
    <row r="4" spans="1:7" x14ac:dyDescent="0.2">
      <c r="A4" s="111"/>
      <c r="B4" s="120" t="s">
        <v>48</v>
      </c>
      <c r="C4" s="111"/>
      <c r="D4" s="111"/>
      <c r="E4" s="111"/>
      <c r="F4" s="121"/>
      <c r="G4" s="111"/>
    </row>
    <row r="5" spans="1:7" x14ac:dyDescent="0.2">
      <c r="A5" s="111"/>
      <c r="B5" s="122"/>
      <c r="C5" s="111"/>
      <c r="D5" s="111"/>
      <c r="E5" s="111"/>
      <c r="F5" s="121"/>
      <c r="G5" s="111"/>
    </row>
    <row r="6" spans="1:7" x14ac:dyDescent="0.2">
      <c r="A6" s="123"/>
      <c r="B6" s="124">
        <v>0</v>
      </c>
      <c r="C6" s="123"/>
      <c r="D6" s="123"/>
      <c r="E6" s="123"/>
      <c r="F6" s="125"/>
      <c r="G6" s="123"/>
    </row>
    <row r="7" spans="1:7" x14ac:dyDescent="0.2">
      <c r="A7" s="123"/>
      <c r="B7" s="126">
        <v>0</v>
      </c>
      <c r="C7" s="123"/>
      <c r="D7" s="123"/>
      <c r="E7" s="123"/>
      <c r="F7" s="125"/>
      <c r="G7" s="123"/>
    </row>
    <row r="8" spans="1:7" x14ac:dyDescent="0.2">
      <c r="A8" s="111"/>
      <c r="B8" s="122"/>
      <c r="C8" s="111"/>
      <c r="D8" s="111"/>
      <c r="E8" s="111"/>
      <c r="F8" s="121"/>
      <c r="G8" s="111"/>
    </row>
    <row r="9" spans="1:7" ht="13.5" thickBot="1" x14ac:dyDescent="0.25">
      <c r="A9" s="111"/>
      <c r="B9" s="200" t="s">
        <v>2</v>
      </c>
      <c r="C9" s="201"/>
      <c r="D9" s="201"/>
      <c r="E9" s="201"/>
      <c r="F9" s="201"/>
      <c r="G9" s="121"/>
    </row>
    <row r="10" spans="1:7" x14ac:dyDescent="0.2">
      <c r="A10" s="111"/>
      <c r="B10" s="127"/>
      <c r="C10" s="128"/>
      <c r="D10" s="129"/>
      <c r="E10" s="130"/>
      <c r="F10" s="129"/>
      <c r="G10" s="111"/>
    </row>
    <row r="11" spans="1:7" ht="13.5" thickBot="1" x14ac:dyDescent="0.25">
      <c r="A11" s="111"/>
      <c r="B11" s="131"/>
      <c r="C11" s="132"/>
      <c r="D11" s="133"/>
      <c r="E11" s="134"/>
      <c r="F11" s="135"/>
      <c r="G11" s="111"/>
    </row>
    <row r="12" spans="1:7" x14ac:dyDescent="0.2">
      <c r="A12" s="111"/>
      <c r="B12" s="136" t="s">
        <v>30</v>
      </c>
      <c r="C12" s="137" t="s">
        <v>4</v>
      </c>
      <c r="D12" s="138" t="s">
        <v>42</v>
      </c>
      <c r="E12" s="138" t="s">
        <v>43</v>
      </c>
      <c r="F12" s="139" t="s">
        <v>31</v>
      </c>
      <c r="G12" s="111"/>
    </row>
    <row r="13" spans="1:7" x14ac:dyDescent="0.2">
      <c r="A13" s="111"/>
      <c r="B13" s="175" t="s">
        <v>83</v>
      </c>
      <c r="C13" s="177" t="s">
        <v>82</v>
      </c>
      <c r="D13" s="141" t="s">
        <v>173</v>
      </c>
      <c r="E13" s="141" t="s">
        <v>154</v>
      </c>
      <c r="F13" s="141" t="s">
        <v>162</v>
      </c>
      <c r="G13" s="111"/>
    </row>
    <row r="14" spans="1:7" x14ac:dyDescent="0.2">
      <c r="A14" s="111"/>
      <c r="B14" s="142" t="s">
        <v>163</v>
      </c>
      <c r="C14" s="177" t="s">
        <v>84</v>
      </c>
      <c r="D14" s="141" t="s">
        <v>104</v>
      </c>
      <c r="E14" s="141" t="s">
        <v>155</v>
      </c>
      <c r="F14" s="141"/>
      <c r="G14" s="111"/>
    </row>
    <row r="15" spans="1:7" x14ac:dyDescent="0.2">
      <c r="A15" s="111"/>
      <c r="B15" s="142" t="s">
        <v>178</v>
      </c>
      <c r="C15" s="143" t="s">
        <v>164</v>
      </c>
      <c r="D15" s="141" t="s">
        <v>105</v>
      </c>
      <c r="E15" s="141" t="s">
        <v>176</v>
      </c>
      <c r="F15" s="141"/>
      <c r="G15" s="111"/>
    </row>
    <row r="16" spans="1:7" x14ac:dyDescent="0.2">
      <c r="A16" s="111"/>
      <c r="B16" s="142"/>
      <c r="C16" s="143" t="s">
        <v>86</v>
      </c>
      <c r="D16" s="141" t="s">
        <v>85</v>
      </c>
      <c r="E16" s="141" t="s">
        <v>156</v>
      </c>
      <c r="F16" s="141"/>
      <c r="G16" s="111"/>
    </row>
    <row r="17" spans="2:6" x14ac:dyDescent="0.2">
      <c r="B17" s="142"/>
      <c r="C17" s="143" t="s">
        <v>165</v>
      </c>
      <c r="D17" s="141" t="s">
        <v>106</v>
      </c>
      <c r="E17" s="141" t="s">
        <v>125</v>
      </c>
      <c r="F17" s="141"/>
    </row>
    <row r="18" spans="2:6" x14ac:dyDescent="0.2">
      <c r="B18" s="142"/>
      <c r="C18" s="143" t="s">
        <v>166</v>
      </c>
      <c r="D18" s="141" t="s">
        <v>107</v>
      </c>
      <c r="E18" s="141" t="s">
        <v>157</v>
      </c>
      <c r="F18" s="141"/>
    </row>
    <row r="19" spans="2:6" x14ac:dyDescent="0.2">
      <c r="B19" s="142"/>
      <c r="C19" s="143" t="s">
        <v>167</v>
      </c>
      <c r="D19" s="141" t="s">
        <v>108</v>
      </c>
      <c r="E19" s="141" t="s">
        <v>132</v>
      </c>
      <c r="F19" s="141"/>
    </row>
    <row r="20" spans="2:6" x14ac:dyDescent="0.2">
      <c r="B20" s="142"/>
      <c r="C20" s="177" t="s">
        <v>92</v>
      </c>
      <c r="D20" s="141" t="s">
        <v>109</v>
      </c>
      <c r="E20" s="141" t="s">
        <v>177</v>
      </c>
      <c r="F20" s="141"/>
    </row>
    <row r="21" spans="2:6" x14ac:dyDescent="0.2">
      <c r="B21" s="142"/>
      <c r="C21" s="145" t="s">
        <v>168</v>
      </c>
      <c r="D21" s="141" t="s">
        <v>110</v>
      </c>
      <c r="E21" s="141" t="s">
        <v>133</v>
      </c>
      <c r="F21" s="141"/>
    </row>
    <row r="22" spans="2:6" x14ac:dyDescent="0.2">
      <c r="B22" s="175"/>
      <c r="C22" s="145" t="s">
        <v>93</v>
      </c>
      <c r="D22" s="141" t="s">
        <v>111</v>
      </c>
      <c r="E22" s="141" t="s">
        <v>158</v>
      </c>
      <c r="F22" s="141"/>
    </row>
    <row r="23" spans="2:6" x14ac:dyDescent="0.2">
      <c r="B23" s="175"/>
      <c r="C23" s="145" t="s">
        <v>94</v>
      </c>
      <c r="D23" s="141" t="s">
        <v>112</v>
      </c>
      <c r="E23" s="141" t="s">
        <v>159</v>
      </c>
      <c r="F23" s="141"/>
    </row>
    <row r="24" spans="2:6" x14ac:dyDescent="0.2">
      <c r="B24" s="175"/>
      <c r="C24" s="145" t="s">
        <v>95</v>
      </c>
      <c r="D24" s="141" t="s">
        <v>113</v>
      </c>
      <c r="E24" s="141" t="s">
        <v>160</v>
      </c>
      <c r="F24" s="141"/>
    </row>
    <row r="25" spans="2:6" x14ac:dyDescent="0.2">
      <c r="B25" s="176"/>
      <c r="C25" s="145" t="s">
        <v>169</v>
      </c>
      <c r="D25" s="141" t="s">
        <v>114</v>
      </c>
      <c r="E25" s="141" t="s">
        <v>161</v>
      </c>
      <c r="F25" s="141"/>
    </row>
    <row r="26" spans="2:6" x14ac:dyDescent="0.2">
      <c r="B26" s="144"/>
      <c r="C26" s="145" t="s">
        <v>96</v>
      </c>
      <c r="D26" s="141" t="s">
        <v>115</v>
      </c>
      <c r="E26" s="141"/>
      <c r="F26" s="141"/>
    </row>
    <row r="27" spans="2:6" x14ac:dyDescent="0.2">
      <c r="B27" s="144"/>
      <c r="C27" s="145" t="s">
        <v>170</v>
      </c>
      <c r="D27" s="141" t="s">
        <v>116</v>
      </c>
      <c r="E27" s="141"/>
      <c r="F27" s="141"/>
    </row>
    <row r="28" spans="2:6" x14ac:dyDescent="0.2">
      <c r="B28" s="144"/>
      <c r="C28" s="145" t="s">
        <v>97</v>
      </c>
      <c r="D28" s="141" t="s">
        <v>174</v>
      </c>
      <c r="E28" s="141"/>
      <c r="F28" s="141"/>
    </row>
    <row r="29" spans="2:6" x14ac:dyDescent="0.2">
      <c r="B29" s="144"/>
      <c r="C29" s="145" t="s">
        <v>98</v>
      </c>
      <c r="D29" s="141" t="s">
        <v>117</v>
      </c>
      <c r="E29" s="141"/>
      <c r="F29" s="141"/>
    </row>
    <row r="30" spans="2:6" x14ac:dyDescent="0.2">
      <c r="B30" s="144"/>
      <c r="C30" s="145" t="s">
        <v>99</v>
      </c>
      <c r="D30" s="141" t="s">
        <v>118</v>
      </c>
      <c r="E30" s="141"/>
      <c r="F30" s="141"/>
    </row>
    <row r="31" spans="2:6" x14ac:dyDescent="0.2">
      <c r="B31" s="144"/>
      <c r="C31" s="145" t="s">
        <v>171</v>
      </c>
      <c r="D31" s="141" t="s">
        <v>119</v>
      </c>
      <c r="E31" s="141"/>
      <c r="F31" s="141"/>
    </row>
    <row r="32" spans="2:6" x14ac:dyDescent="0.2">
      <c r="B32" s="144"/>
      <c r="C32" s="145" t="s">
        <v>100</v>
      </c>
      <c r="D32" s="141" t="s">
        <v>120</v>
      </c>
      <c r="E32" s="141"/>
      <c r="F32" s="141"/>
    </row>
    <row r="33" spans="2:6" x14ac:dyDescent="0.2">
      <c r="B33" s="144"/>
      <c r="C33" s="145" t="s">
        <v>101</v>
      </c>
      <c r="D33" s="141" t="s">
        <v>121</v>
      </c>
      <c r="E33" s="141"/>
      <c r="F33" s="141"/>
    </row>
    <row r="34" spans="2:6" x14ac:dyDescent="0.2">
      <c r="B34" s="144"/>
      <c r="C34" s="145" t="s">
        <v>172</v>
      </c>
      <c r="D34" s="141" t="s">
        <v>122</v>
      </c>
      <c r="E34" s="141"/>
      <c r="F34" s="141"/>
    </row>
    <row r="35" spans="2:6" x14ac:dyDescent="0.2">
      <c r="B35" s="144"/>
      <c r="C35" s="145" t="s">
        <v>102</v>
      </c>
      <c r="D35" s="141" t="s">
        <v>87</v>
      </c>
      <c r="E35" s="141"/>
      <c r="F35" s="141"/>
    </row>
    <row r="36" spans="2:6" x14ac:dyDescent="0.2">
      <c r="B36" s="144"/>
      <c r="C36" s="145" t="s">
        <v>103</v>
      </c>
      <c r="D36" s="141" t="s">
        <v>123</v>
      </c>
      <c r="E36" s="141"/>
      <c r="F36" s="141"/>
    </row>
    <row r="37" spans="2:6" x14ac:dyDescent="0.2">
      <c r="B37" s="144"/>
      <c r="D37" s="141" t="s">
        <v>124</v>
      </c>
      <c r="E37" s="141"/>
      <c r="F37" s="141"/>
    </row>
    <row r="38" spans="2:6" x14ac:dyDescent="0.2">
      <c r="B38" s="144"/>
      <c r="C38" s="145"/>
      <c r="D38" s="141" t="s">
        <v>126</v>
      </c>
      <c r="E38" s="141"/>
      <c r="F38" s="141"/>
    </row>
    <row r="39" spans="2:6" x14ac:dyDescent="0.2">
      <c r="B39" s="144"/>
      <c r="C39" s="145"/>
      <c r="D39" s="141" t="s">
        <v>88</v>
      </c>
      <c r="E39" s="141"/>
      <c r="F39" s="141"/>
    </row>
    <row r="40" spans="2:6" x14ac:dyDescent="0.2">
      <c r="B40" s="144"/>
      <c r="C40" s="145"/>
      <c r="D40" s="141" t="s">
        <v>127</v>
      </c>
      <c r="E40" s="141"/>
      <c r="F40" s="141"/>
    </row>
    <row r="41" spans="2:6" x14ac:dyDescent="0.2">
      <c r="B41" s="144"/>
      <c r="C41" s="145"/>
      <c r="D41" s="141" t="s">
        <v>128</v>
      </c>
      <c r="E41" s="141"/>
      <c r="F41" s="141"/>
    </row>
    <row r="42" spans="2:6" x14ac:dyDescent="0.2">
      <c r="B42" s="144"/>
      <c r="C42" s="145"/>
      <c r="D42" s="141" t="s">
        <v>129</v>
      </c>
      <c r="E42" s="141"/>
      <c r="F42" s="141"/>
    </row>
    <row r="43" spans="2:6" x14ac:dyDescent="0.2">
      <c r="B43" s="144"/>
      <c r="C43" s="145"/>
      <c r="D43" s="141" t="s">
        <v>89</v>
      </c>
      <c r="E43" s="141"/>
      <c r="F43" s="141"/>
    </row>
    <row r="44" spans="2:6" x14ac:dyDescent="0.2">
      <c r="B44" s="144"/>
      <c r="C44" s="145"/>
      <c r="D44" s="141" t="s">
        <v>130</v>
      </c>
      <c r="E44" s="141"/>
      <c r="F44" s="141"/>
    </row>
    <row r="45" spans="2:6" x14ac:dyDescent="0.2">
      <c r="B45" s="144"/>
      <c r="C45" s="145"/>
      <c r="D45" s="141" t="s">
        <v>131</v>
      </c>
      <c r="E45" s="141"/>
      <c r="F45" s="141"/>
    </row>
    <row r="46" spans="2:6" x14ac:dyDescent="0.2">
      <c r="B46" s="144"/>
      <c r="C46" s="145"/>
      <c r="D46" s="141" t="s">
        <v>90</v>
      </c>
      <c r="E46" s="141"/>
      <c r="F46" s="141"/>
    </row>
    <row r="47" spans="2:6" x14ac:dyDescent="0.2">
      <c r="B47" s="144"/>
      <c r="C47" s="145"/>
      <c r="D47" s="141" t="s">
        <v>134</v>
      </c>
      <c r="E47" s="141"/>
      <c r="F47" s="141"/>
    </row>
    <row r="48" spans="2:6" x14ac:dyDescent="0.2">
      <c r="B48" s="144"/>
      <c r="C48" s="145"/>
      <c r="D48" s="141" t="s">
        <v>135</v>
      </c>
      <c r="E48" s="141"/>
      <c r="F48" s="141"/>
    </row>
    <row r="49" spans="2:6" x14ac:dyDescent="0.2">
      <c r="B49" s="144"/>
      <c r="C49" s="145"/>
      <c r="D49" s="141" t="s">
        <v>136</v>
      </c>
      <c r="E49" s="141"/>
      <c r="F49" s="141"/>
    </row>
    <row r="50" spans="2:6" x14ac:dyDescent="0.2">
      <c r="B50" s="144"/>
      <c r="C50" s="145"/>
      <c r="D50" s="141" t="s">
        <v>91</v>
      </c>
      <c r="E50" s="141"/>
      <c r="F50" s="141"/>
    </row>
    <row r="51" spans="2:6" x14ac:dyDescent="0.2">
      <c r="B51" s="144"/>
      <c r="C51" s="145"/>
      <c r="D51" s="141" t="s">
        <v>137</v>
      </c>
      <c r="E51" s="141"/>
      <c r="F51" s="141"/>
    </row>
    <row r="52" spans="2:6" x14ac:dyDescent="0.2">
      <c r="B52" s="144"/>
      <c r="C52" s="145"/>
      <c r="D52" s="141" t="s">
        <v>138</v>
      </c>
      <c r="E52" s="141"/>
      <c r="F52" s="141"/>
    </row>
    <row r="53" spans="2:6" x14ac:dyDescent="0.2">
      <c r="B53" s="144"/>
      <c r="C53" s="145"/>
      <c r="D53" s="141" t="s">
        <v>139</v>
      </c>
      <c r="E53" s="141"/>
      <c r="F53" s="141"/>
    </row>
    <row r="54" spans="2:6" x14ac:dyDescent="0.2">
      <c r="B54" s="144"/>
      <c r="C54" s="145"/>
      <c r="D54" s="141" t="s">
        <v>140</v>
      </c>
      <c r="E54" s="141"/>
      <c r="F54" s="141"/>
    </row>
    <row r="55" spans="2:6" x14ac:dyDescent="0.2">
      <c r="B55" s="144"/>
      <c r="C55" s="145"/>
      <c r="D55" s="141" t="s">
        <v>175</v>
      </c>
      <c r="E55" s="141"/>
      <c r="F55" s="141"/>
    </row>
    <row r="56" spans="2:6" x14ac:dyDescent="0.2">
      <c r="B56" s="144"/>
      <c r="C56" s="145"/>
      <c r="D56" s="141" t="s">
        <v>141</v>
      </c>
      <c r="E56" s="141"/>
      <c r="F56" s="141"/>
    </row>
    <row r="57" spans="2:6" x14ac:dyDescent="0.2">
      <c r="B57" s="144"/>
      <c r="C57" s="145"/>
      <c r="D57" s="141" t="s">
        <v>142</v>
      </c>
      <c r="E57" s="141"/>
      <c r="F57" s="141"/>
    </row>
    <row r="58" spans="2:6" x14ac:dyDescent="0.2">
      <c r="B58" s="144"/>
      <c r="C58" s="145"/>
      <c r="D58" s="141" t="s">
        <v>143</v>
      </c>
      <c r="E58" s="141"/>
      <c r="F58" s="141"/>
    </row>
    <row r="59" spans="2:6" x14ac:dyDescent="0.2">
      <c r="B59" s="144"/>
      <c r="C59" s="145"/>
      <c r="D59" s="141" t="s">
        <v>144</v>
      </c>
      <c r="E59" s="141"/>
      <c r="F59" s="141"/>
    </row>
    <row r="60" spans="2:6" x14ac:dyDescent="0.2">
      <c r="B60" s="144"/>
      <c r="C60" s="145"/>
      <c r="D60" s="141" t="s">
        <v>145</v>
      </c>
      <c r="E60" s="141"/>
      <c r="F60" s="141"/>
    </row>
    <row r="61" spans="2:6" x14ac:dyDescent="0.2">
      <c r="B61" s="144"/>
      <c r="C61" s="145"/>
      <c r="D61" s="141" t="s">
        <v>146</v>
      </c>
      <c r="E61" s="141"/>
      <c r="F61" s="141"/>
    </row>
    <row r="62" spans="2:6" x14ac:dyDescent="0.2">
      <c r="B62" s="144"/>
      <c r="C62" s="145"/>
      <c r="D62" s="141" t="s">
        <v>147</v>
      </c>
      <c r="E62" s="141"/>
      <c r="F62" s="141"/>
    </row>
    <row r="63" spans="2:6" x14ac:dyDescent="0.2">
      <c r="B63" s="144"/>
      <c r="C63" s="145"/>
      <c r="D63" s="141" t="s">
        <v>148</v>
      </c>
      <c r="E63" s="141"/>
      <c r="F63" s="141"/>
    </row>
    <row r="64" spans="2:6" x14ac:dyDescent="0.2">
      <c r="B64" s="144"/>
      <c r="C64" s="145"/>
      <c r="D64" s="141" t="s">
        <v>149</v>
      </c>
      <c r="E64" s="141"/>
      <c r="F64" s="141"/>
    </row>
    <row r="65" spans="2:6" x14ac:dyDescent="0.2">
      <c r="B65" s="144"/>
      <c r="C65" s="145"/>
      <c r="D65" s="141" t="s">
        <v>150</v>
      </c>
      <c r="E65" s="141"/>
      <c r="F65" s="141"/>
    </row>
    <row r="66" spans="2:6" x14ac:dyDescent="0.2">
      <c r="B66" s="144"/>
      <c r="C66" s="145"/>
      <c r="D66" s="141" t="s">
        <v>151</v>
      </c>
      <c r="E66" s="141"/>
      <c r="F66" s="141"/>
    </row>
    <row r="67" spans="2:6" x14ac:dyDescent="0.2">
      <c r="B67" s="144"/>
      <c r="C67" s="145"/>
      <c r="D67" s="141" t="s">
        <v>152</v>
      </c>
      <c r="E67" s="141"/>
      <c r="F67" s="141"/>
    </row>
    <row r="68" spans="2:6" ht="13.5" thickBot="1" x14ac:dyDescent="0.25">
      <c r="B68" s="146"/>
      <c r="C68" s="147"/>
      <c r="D68" s="148" t="s">
        <v>153</v>
      </c>
      <c r="E68" s="148"/>
      <c r="F68" s="148"/>
    </row>
    <row r="69" spans="2:6" ht="13.5" thickTop="1" x14ac:dyDescent="0.2">
      <c r="B69" s="149"/>
      <c r="C69" s="143"/>
      <c r="D69" s="140"/>
      <c r="E69" s="140"/>
      <c r="F69" s="140"/>
    </row>
    <row r="70" spans="2:6" x14ac:dyDescent="0.2">
      <c r="B70" s="202" t="s">
        <v>3</v>
      </c>
      <c r="C70" s="203"/>
      <c r="D70" s="203"/>
      <c r="E70" s="203"/>
      <c r="F70" s="203"/>
    </row>
    <row r="71" spans="2:6" ht="13.5" thickBot="1" x14ac:dyDescent="0.25">
      <c r="B71" s="150"/>
      <c r="C71" s="151"/>
      <c r="D71" s="151"/>
      <c r="E71" s="151"/>
      <c r="F71" s="151"/>
    </row>
    <row r="72" spans="2:6" x14ac:dyDescent="0.2">
      <c r="B72" s="136" t="s">
        <v>30</v>
      </c>
      <c r="C72" s="139" t="s">
        <v>4</v>
      </c>
      <c r="D72" s="139" t="s">
        <v>32</v>
      </c>
      <c r="E72" s="139" t="s">
        <v>39</v>
      </c>
      <c r="F72" s="152"/>
    </row>
    <row r="73" spans="2:6" x14ac:dyDescent="0.2">
      <c r="B73" s="153" t="s">
        <v>179</v>
      </c>
      <c r="C73" s="154" t="s">
        <v>225</v>
      </c>
      <c r="D73" s="154" t="s">
        <v>227</v>
      </c>
      <c r="E73" s="154"/>
      <c r="F73" s="155"/>
    </row>
    <row r="74" spans="2:6" x14ac:dyDescent="0.2">
      <c r="B74" s="156" t="s">
        <v>180</v>
      </c>
      <c r="C74" s="157" t="s">
        <v>228</v>
      </c>
      <c r="D74" s="154" t="s">
        <v>253</v>
      </c>
      <c r="E74" s="154"/>
      <c r="F74" s="155"/>
    </row>
    <row r="75" spans="2:6" x14ac:dyDescent="0.2">
      <c r="B75" s="157" t="s">
        <v>226</v>
      </c>
      <c r="C75" s="157" t="s">
        <v>229</v>
      </c>
      <c r="D75" s="154" t="s">
        <v>254</v>
      </c>
      <c r="E75" s="154"/>
      <c r="F75" s="155"/>
    </row>
    <row r="76" spans="2:6" x14ac:dyDescent="0.2">
      <c r="B76" s="156" t="s">
        <v>181</v>
      </c>
      <c r="C76" s="157" t="s">
        <v>230</v>
      </c>
      <c r="D76" s="154" t="s">
        <v>240</v>
      </c>
      <c r="E76" s="154"/>
      <c r="F76" s="155"/>
    </row>
    <row r="77" spans="2:6" x14ac:dyDescent="0.2">
      <c r="B77" s="156" t="s">
        <v>182</v>
      </c>
      <c r="C77" s="157" t="s">
        <v>231</v>
      </c>
      <c r="D77" s="154"/>
      <c r="E77" s="154"/>
      <c r="F77" s="155"/>
    </row>
    <row r="78" spans="2:6" x14ac:dyDescent="0.2">
      <c r="B78" s="156" t="s">
        <v>183</v>
      </c>
      <c r="C78" s="157" t="s">
        <v>232</v>
      </c>
      <c r="D78" s="154"/>
      <c r="E78" s="154"/>
      <c r="F78" s="155"/>
    </row>
    <row r="79" spans="2:6" x14ac:dyDescent="0.2">
      <c r="B79" s="156" t="s">
        <v>184</v>
      </c>
      <c r="C79" s="157" t="s">
        <v>233</v>
      </c>
      <c r="D79" s="154"/>
      <c r="E79" s="154"/>
      <c r="F79" s="155"/>
    </row>
    <row r="80" spans="2:6" x14ac:dyDescent="0.2">
      <c r="B80" s="156" t="s">
        <v>185</v>
      </c>
      <c r="C80" s="157" t="s">
        <v>234</v>
      </c>
      <c r="D80" s="154"/>
      <c r="E80" s="154"/>
      <c r="F80" s="155"/>
    </row>
    <row r="81" spans="2:6" x14ac:dyDescent="0.2">
      <c r="B81" s="156" t="s">
        <v>186</v>
      </c>
      <c r="C81" s="157" t="s">
        <v>252</v>
      </c>
      <c r="D81" s="154"/>
      <c r="E81" s="154"/>
      <c r="F81" s="155"/>
    </row>
    <row r="82" spans="2:6" x14ac:dyDescent="0.2">
      <c r="B82" s="156" t="s">
        <v>245</v>
      </c>
      <c r="C82" s="157" t="s">
        <v>202</v>
      </c>
      <c r="D82" s="154"/>
      <c r="E82" s="154"/>
      <c r="F82" s="155"/>
    </row>
    <row r="83" spans="2:6" x14ac:dyDescent="0.2">
      <c r="B83" s="156" t="s">
        <v>187</v>
      </c>
      <c r="C83" s="157" t="s">
        <v>236</v>
      </c>
      <c r="D83" s="154"/>
      <c r="E83" s="154"/>
      <c r="F83" s="155"/>
    </row>
    <row r="84" spans="2:6" x14ac:dyDescent="0.2">
      <c r="B84" s="156" t="s">
        <v>188</v>
      </c>
      <c r="C84" s="154" t="s">
        <v>237</v>
      </c>
      <c r="D84" s="154"/>
      <c r="E84" s="154"/>
      <c r="F84" s="155"/>
    </row>
    <row r="85" spans="2:6" x14ac:dyDescent="0.2">
      <c r="B85" s="156" t="s">
        <v>189</v>
      </c>
      <c r="C85" s="154" t="s">
        <v>238</v>
      </c>
      <c r="D85" s="154"/>
      <c r="E85" s="154"/>
      <c r="F85" s="155"/>
    </row>
    <row r="86" spans="2:6" x14ac:dyDescent="0.2">
      <c r="B86" s="153" t="s">
        <v>190</v>
      </c>
      <c r="C86" s="154" t="s">
        <v>239</v>
      </c>
      <c r="D86" s="154"/>
      <c r="E86" s="154"/>
      <c r="F86" s="155"/>
    </row>
    <row r="87" spans="2:6" x14ac:dyDescent="0.2">
      <c r="B87" s="178" t="s">
        <v>191</v>
      </c>
      <c r="C87" s="154" t="s">
        <v>241</v>
      </c>
      <c r="D87" s="154"/>
      <c r="E87" s="154"/>
      <c r="F87" s="155"/>
    </row>
    <row r="88" spans="2:6" x14ac:dyDescent="0.2">
      <c r="B88" s="153" t="s">
        <v>192</v>
      </c>
      <c r="C88" s="154" t="s">
        <v>242</v>
      </c>
      <c r="D88" s="154"/>
      <c r="E88" s="154"/>
      <c r="F88" s="155"/>
    </row>
    <row r="89" spans="2:6" x14ac:dyDescent="0.2">
      <c r="B89" s="153" t="s">
        <v>193</v>
      </c>
      <c r="C89" s="154" t="s">
        <v>243</v>
      </c>
      <c r="D89" s="154"/>
      <c r="E89" s="154"/>
      <c r="F89" s="155"/>
    </row>
    <row r="90" spans="2:6" x14ac:dyDescent="0.2">
      <c r="B90" s="153" t="s">
        <v>194</v>
      </c>
      <c r="D90" s="154"/>
      <c r="E90" s="154"/>
      <c r="F90" s="155"/>
    </row>
    <row r="91" spans="2:6" x14ac:dyDescent="0.2">
      <c r="B91" s="153" t="s">
        <v>195</v>
      </c>
      <c r="D91" s="154"/>
      <c r="E91" s="154"/>
      <c r="F91" s="155"/>
    </row>
    <row r="92" spans="2:6" x14ac:dyDescent="0.2">
      <c r="B92" s="153" t="s">
        <v>196</v>
      </c>
      <c r="C92" s="154"/>
      <c r="D92" s="154"/>
      <c r="E92" s="154"/>
      <c r="F92" s="155"/>
    </row>
    <row r="93" spans="2:6" x14ac:dyDescent="0.2">
      <c r="B93" s="153" t="s">
        <v>244</v>
      </c>
      <c r="D93" s="154"/>
      <c r="E93" s="154"/>
      <c r="F93" s="155"/>
    </row>
    <row r="94" spans="2:6" x14ac:dyDescent="0.2">
      <c r="B94" s="153" t="s">
        <v>197</v>
      </c>
      <c r="D94" s="154"/>
      <c r="E94" s="154"/>
      <c r="F94" s="155"/>
    </row>
    <row r="95" spans="2:6" x14ac:dyDescent="0.2">
      <c r="B95" s="153" t="s">
        <v>198</v>
      </c>
      <c r="D95" s="154"/>
      <c r="E95" s="154"/>
      <c r="F95" s="155"/>
    </row>
    <row r="96" spans="2:6" x14ac:dyDescent="0.2">
      <c r="B96" s="153" t="s">
        <v>199</v>
      </c>
      <c r="C96" s="157"/>
      <c r="D96" s="154"/>
      <c r="E96" s="154"/>
      <c r="F96" s="155"/>
    </row>
    <row r="97" spans="2:6" x14ac:dyDescent="0.2">
      <c r="B97" s="153" t="s">
        <v>246</v>
      </c>
      <c r="C97" s="157"/>
      <c r="D97" s="154"/>
      <c r="E97" s="154"/>
      <c r="F97" s="155"/>
    </row>
    <row r="98" spans="2:6" x14ac:dyDescent="0.2">
      <c r="B98" s="153" t="s">
        <v>200</v>
      </c>
      <c r="C98" s="157"/>
      <c r="D98" s="154"/>
      <c r="E98" s="154"/>
      <c r="F98" s="155"/>
    </row>
    <row r="99" spans="2:6" x14ac:dyDescent="0.2">
      <c r="B99" s="153" t="s">
        <v>201</v>
      </c>
      <c r="C99" s="157"/>
      <c r="D99" s="154"/>
      <c r="E99" s="154"/>
      <c r="F99" s="155"/>
    </row>
    <row r="100" spans="2:6" x14ac:dyDescent="0.2">
      <c r="B100" s="153" t="s">
        <v>235</v>
      </c>
      <c r="C100" s="157"/>
      <c r="D100" s="154"/>
      <c r="E100" s="154"/>
      <c r="F100" s="155"/>
    </row>
    <row r="101" spans="2:6" x14ac:dyDescent="0.2">
      <c r="B101" s="153" t="s">
        <v>203</v>
      </c>
      <c r="C101" s="157"/>
      <c r="D101" s="154"/>
      <c r="E101" s="154"/>
      <c r="F101" s="155"/>
    </row>
    <row r="102" spans="2:6" x14ac:dyDescent="0.2">
      <c r="B102" s="153" t="s">
        <v>204</v>
      </c>
      <c r="C102" s="157"/>
      <c r="D102" s="154"/>
      <c r="E102" s="154"/>
      <c r="F102" s="155"/>
    </row>
    <row r="103" spans="2:6" x14ac:dyDescent="0.2">
      <c r="B103" s="153" t="s">
        <v>247</v>
      </c>
      <c r="C103" s="157"/>
      <c r="D103" s="154"/>
      <c r="E103" s="154"/>
      <c r="F103" s="155"/>
    </row>
    <row r="104" spans="2:6" x14ac:dyDescent="0.2">
      <c r="B104" s="153" t="s">
        <v>248</v>
      </c>
      <c r="C104" s="157"/>
      <c r="D104" s="154"/>
      <c r="E104" s="154"/>
      <c r="F104" s="155"/>
    </row>
    <row r="105" spans="2:6" x14ac:dyDescent="0.2">
      <c r="B105" s="153" t="s">
        <v>205</v>
      </c>
      <c r="C105" s="157"/>
      <c r="D105" s="154"/>
      <c r="E105" s="154"/>
      <c r="F105" s="155"/>
    </row>
    <row r="106" spans="2:6" x14ac:dyDescent="0.2">
      <c r="B106" s="153" t="s">
        <v>206</v>
      </c>
      <c r="C106" s="157"/>
      <c r="D106" s="154"/>
      <c r="E106" s="154"/>
      <c r="F106" s="155"/>
    </row>
    <row r="107" spans="2:6" x14ac:dyDescent="0.2">
      <c r="B107" s="153" t="s">
        <v>207</v>
      </c>
      <c r="C107" s="157"/>
      <c r="D107" s="154"/>
      <c r="E107" s="154"/>
      <c r="F107" s="155"/>
    </row>
    <row r="108" spans="2:6" x14ac:dyDescent="0.2">
      <c r="B108" s="153" t="s">
        <v>208</v>
      </c>
      <c r="C108" s="157"/>
      <c r="D108" s="154"/>
      <c r="E108" s="154"/>
      <c r="F108" s="155"/>
    </row>
    <row r="109" spans="2:6" x14ac:dyDescent="0.2">
      <c r="B109" s="153" t="s">
        <v>209</v>
      </c>
      <c r="C109" s="157"/>
      <c r="D109" s="154"/>
      <c r="E109" s="154"/>
      <c r="F109" s="155"/>
    </row>
    <row r="110" spans="2:6" x14ac:dyDescent="0.2">
      <c r="B110" s="153" t="s">
        <v>249</v>
      </c>
      <c r="C110" s="157"/>
      <c r="D110" s="154"/>
      <c r="E110" s="154"/>
      <c r="F110" s="155"/>
    </row>
    <row r="111" spans="2:6" x14ac:dyDescent="0.2">
      <c r="B111" s="153" t="s">
        <v>210</v>
      </c>
      <c r="C111" s="157"/>
      <c r="D111" s="154"/>
      <c r="E111" s="154"/>
      <c r="F111" s="155"/>
    </row>
    <row r="112" spans="2:6" x14ac:dyDescent="0.2">
      <c r="B112" s="153" t="s">
        <v>211</v>
      </c>
      <c r="C112" s="157"/>
      <c r="D112" s="154"/>
      <c r="E112" s="154"/>
      <c r="F112" s="155"/>
    </row>
    <row r="113" spans="2:6" x14ac:dyDescent="0.2">
      <c r="B113" s="153" t="s">
        <v>212</v>
      </c>
      <c r="C113" s="157"/>
      <c r="D113" s="154"/>
      <c r="E113" s="154"/>
      <c r="F113" s="155"/>
    </row>
    <row r="114" spans="2:6" x14ac:dyDescent="0.2">
      <c r="B114" s="153" t="s">
        <v>213</v>
      </c>
      <c r="C114" s="157"/>
      <c r="D114" s="154"/>
      <c r="E114" s="154"/>
      <c r="F114" s="155"/>
    </row>
    <row r="115" spans="2:6" x14ac:dyDescent="0.2">
      <c r="B115" s="153" t="s">
        <v>214</v>
      </c>
      <c r="C115" s="157"/>
      <c r="D115" s="154"/>
      <c r="E115" s="154"/>
      <c r="F115" s="155"/>
    </row>
    <row r="116" spans="2:6" x14ac:dyDescent="0.2">
      <c r="B116" s="153" t="s">
        <v>215</v>
      </c>
      <c r="C116" s="157"/>
      <c r="D116" s="154"/>
      <c r="E116" s="154"/>
      <c r="F116" s="155"/>
    </row>
    <row r="117" spans="2:6" x14ac:dyDescent="0.2">
      <c r="B117" s="153" t="s">
        <v>216</v>
      </c>
      <c r="C117" s="157"/>
      <c r="D117" s="154"/>
      <c r="E117" s="154"/>
      <c r="F117" s="155"/>
    </row>
    <row r="118" spans="2:6" x14ac:dyDescent="0.2">
      <c r="B118" s="153" t="s">
        <v>217</v>
      </c>
      <c r="C118" s="157"/>
      <c r="D118" s="154"/>
      <c r="E118" s="154"/>
      <c r="F118" s="155"/>
    </row>
    <row r="119" spans="2:6" x14ac:dyDescent="0.2">
      <c r="B119" s="153" t="s">
        <v>218</v>
      </c>
      <c r="C119" s="157"/>
      <c r="D119" s="154"/>
      <c r="E119" s="154"/>
      <c r="F119" s="155"/>
    </row>
    <row r="120" spans="2:6" x14ac:dyDescent="0.2">
      <c r="B120" s="153" t="s">
        <v>219</v>
      </c>
      <c r="C120" s="157"/>
      <c r="D120" s="154"/>
      <c r="E120" s="154"/>
      <c r="F120" s="155"/>
    </row>
    <row r="121" spans="2:6" x14ac:dyDescent="0.2">
      <c r="B121" s="153" t="s">
        <v>220</v>
      </c>
      <c r="C121" s="157"/>
      <c r="D121" s="154"/>
      <c r="E121" s="154"/>
      <c r="F121" s="155"/>
    </row>
    <row r="122" spans="2:6" x14ac:dyDescent="0.2">
      <c r="B122" s="153" t="s">
        <v>221</v>
      </c>
      <c r="C122" s="157"/>
      <c r="D122" s="154"/>
      <c r="E122" s="154"/>
      <c r="F122" s="155"/>
    </row>
    <row r="123" spans="2:6" x14ac:dyDescent="0.2">
      <c r="B123" s="153" t="s">
        <v>250</v>
      </c>
      <c r="C123" s="157"/>
      <c r="D123" s="154"/>
      <c r="E123" s="154"/>
      <c r="F123" s="155"/>
    </row>
    <row r="124" spans="2:6" x14ac:dyDescent="0.2">
      <c r="B124" s="153" t="s">
        <v>251</v>
      </c>
      <c r="C124" s="157"/>
      <c r="D124" s="154"/>
      <c r="E124" s="154"/>
      <c r="F124" s="155"/>
    </row>
    <row r="125" spans="2:6" x14ac:dyDescent="0.2">
      <c r="B125" s="153" t="s">
        <v>222</v>
      </c>
      <c r="C125" s="157"/>
      <c r="D125" s="154"/>
      <c r="E125" s="154"/>
      <c r="F125" s="155"/>
    </row>
    <row r="126" spans="2:6" x14ac:dyDescent="0.2">
      <c r="B126" s="153" t="s">
        <v>223</v>
      </c>
      <c r="C126" s="157"/>
      <c r="D126" s="154"/>
      <c r="E126" s="154"/>
      <c r="F126" s="155"/>
    </row>
    <row r="127" spans="2:6" ht="13.5" thickBot="1" x14ac:dyDescent="0.25">
      <c r="B127" s="158" t="s">
        <v>224</v>
      </c>
      <c r="C127" s="159"/>
      <c r="D127" s="160"/>
      <c r="E127" s="160"/>
      <c r="F127" s="155"/>
    </row>
    <row r="128" spans="2:6" ht="13.5" thickTop="1" x14ac:dyDescent="0.2">
      <c r="B128" s="161"/>
      <c r="C128" s="161"/>
      <c r="D128" s="162"/>
      <c r="E128" s="162"/>
      <c r="F128" s="163"/>
    </row>
  </sheetData>
  <sheetProtection insertRows="0" selectLockedCells="1"/>
  <mergeCells count="3">
    <mergeCell ref="B9:F9"/>
    <mergeCell ref="B70:F70"/>
    <mergeCell ref="A1:G1"/>
  </mergeCells>
  <phoneticPr fontId="2" type="noConversion"/>
  <printOptions headings="1" gridLinesSet="0"/>
  <pageMargins left="0" right="0" top="0.72" bottom="0.21" header="0.22" footer="0.17"/>
  <pageSetup scale="80" firstPageNumber="5" orientation="landscape" r:id="rId1"/>
  <headerFooter alignWithMargins="0">
    <oddHeader>&amp;L&amp;8Page &amp;P&amp;R&amp;8Page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117"/>
  <sheetViews>
    <sheetView showGridLines="0" topLeftCell="A46" workbookViewId="0">
      <selection activeCell="E16" sqref="E16"/>
    </sheetView>
  </sheetViews>
  <sheetFormatPr defaultRowHeight="12.75" x14ac:dyDescent="0.2"/>
  <cols>
    <col min="1" max="1" width="30.7109375" customWidth="1"/>
    <col min="2" max="2" width="24.7109375" customWidth="1"/>
    <col min="4" max="4" width="30.7109375" customWidth="1"/>
    <col min="5" max="5" width="24.7109375" customWidth="1"/>
  </cols>
  <sheetData>
    <row r="1" spans="1:5" ht="21.75" customHeight="1" x14ac:dyDescent="0.2">
      <c r="A1" s="205" t="s">
        <v>46</v>
      </c>
      <c r="B1" s="206"/>
      <c r="C1" s="206"/>
      <c r="D1" s="206"/>
      <c r="E1" s="206"/>
    </row>
    <row r="2" spans="1:5" x14ac:dyDescent="0.2">
      <c r="A2" s="173" t="s">
        <v>77</v>
      </c>
      <c r="B2" s="110"/>
      <c r="C2" s="111"/>
      <c r="D2" s="111"/>
      <c r="E2" s="111"/>
    </row>
    <row r="3" spans="1:5" x14ac:dyDescent="0.2">
      <c r="A3" s="174" t="s">
        <v>78</v>
      </c>
    </row>
    <row r="4" spans="1:5" x14ac:dyDescent="0.2">
      <c r="A4" s="174"/>
    </row>
    <row r="5" spans="1:5" x14ac:dyDescent="0.2">
      <c r="A5" s="172" t="e">
        <f>#REF!</f>
        <v>#REF!</v>
      </c>
    </row>
    <row r="6" spans="1:5" x14ac:dyDescent="0.2">
      <c r="A6" s="172" t="e">
        <f>#REF!</f>
        <v>#REF!</v>
      </c>
    </row>
    <row r="7" spans="1:5" x14ac:dyDescent="0.2">
      <c r="A7" s="169" t="s">
        <v>44</v>
      </c>
      <c r="B7" s="166" t="s">
        <v>40</v>
      </c>
      <c r="C7" s="111"/>
      <c r="D7" s="112" t="s">
        <v>44</v>
      </c>
      <c r="E7" s="113" t="s">
        <v>40</v>
      </c>
    </row>
    <row r="8" spans="1:5" x14ac:dyDescent="0.2">
      <c r="A8" s="170" t="s">
        <v>255</v>
      </c>
      <c r="B8" s="167">
        <v>47274</v>
      </c>
      <c r="C8" s="114"/>
      <c r="D8" s="115" t="s">
        <v>319</v>
      </c>
      <c r="E8" s="180">
        <v>2688</v>
      </c>
    </row>
    <row r="9" spans="1:5" x14ac:dyDescent="0.2">
      <c r="A9" s="170" t="s">
        <v>256</v>
      </c>
      <c r="B9" s="167">
        <v>3239</v>
      </c>
      <c r="C9" s="114"/>
      <c r="D9" s="115" t="s">
        <v>320</v>
      </c>
      <c r="E9" s="180">
        <v>3079</v>
      </c>
    </row>
    <row r="10" spans="1:5" x14ac:dyDescent="0.2">
      <c r="A10" s="170" t="s">
        <v>257</v>
      </c>
      <c r="B10" s="167">
        <v>94222</v>
      </c>
      <c r="C10" s="114"/>
      <c r="D10" s="115" t="s">
        <v>321</v>
      </c>
      <c r="E10" s="180">
        <v>14407</v>
      </c>
    </row>
    <row r="11" spans="1:5" x14ac:dyDescent="0.2">
      <c r="A11" s="170" t="s">
        <v>258</v>
      </c>
      <c r="B11" s="167">
        <v>41680</v>
      </c>
      <c r="C11" s="114"/>
      <c r="D11" s="115" t="s">
        <v>322</v>
      </c>
      <c r="E11" s="180">
        <v>37332</v>
      </c>
    </row>
    <row r="12" spans="1:5" x14ac:dyDescent="0.2">
      <c r="A12" s="170" t="s">
        <v>259</v>
      </c>
      <c r="B12" s="167">
        <v>2980</v>
      </c>
      <c r="C12" s="114"/>
      <c r="D12" s="115" t="s">
        <v>323</v>
      </c>
      <c r="E12" s="180">
        <v>11200</v>
      </c>
    </row>
    <row r="13" spans="1:5" x14ac:dyDescent="0.2">
      <c r="A13" s="170" t="s">
        <v>260</v>
      </c>
      <c r="B13" s="167">
        <v>40455</v>
      </c>
      <c r="C13" s="114"/>
      <c r="D13" s="115" t="s">
        <v>324</v>
      </c>
      <c r="E13" s="180">
        <v>6313</v>
      </c>
    </row>
    <row r="14" spans="1:5" x14ac:dyDescent="0.2">
      <c r="A14" s="170" t="s">
        <v>261</v>
      </c>
      <c r="B14" s="167">
        <v>77313</v>
      </c>
      <c r="C14" s="114"/>
      <c r="D14" s="115" t="s">
        <v>325</v>
      </c>
      <c r="E14" s="180">
        <v>4961</v>
      </c>
    </row>
    <row r="15" spans="1:5" x14ac:dyDescent="0.2">
      <c r="A15" s="170" t="s">
        <v>262</v>
      </c>
      <c r="B15" s="167">
        <v>4731</v>
      </c>
      <c r="C15" s="114"/>
      <c r="D15" s="115" t="s">
        <v>326</v>
      </c>
      <c r="E15" s="180">
        <v>3599</v>
      </c>
    </row>
    <row r="16" spans="1:5" x14ac:dyDescent="0.2">
      <c r="A16" s="170" t="s">
        <v>263</v>
      </c>
      <c r="B16" s="167">
        <v>3720</v>
      </c>
      <c r="C16" s="114"/>
      <c r="D16" s="115" t="s">
        <v>327</v>
      </c>
      <c r="E16" s="180">
        <v>256929</v>
      </c>
    </row>
    <row r="17" spans="1:5" x14ac:dyDescent="0.2">
      <c r="A17" s="170" t="s">
        <v>264</v>
      </c>
      <c r="B17" s="167">
        <v>4141</v>
      </c>
      <c r="C17" s="114"/>
      <c r="D17" s="115" t="s">
        <v>328</v>
      </c>
      <c r="E17" s="180">
        <v>5328</v>
      </c>
    </row>
    <row r="18" spans="1:5" x14ac:dyDescent="0.2">
      <c r="A18" s="170" t="s">
        <v>265</v>
      </c>
      <c r="B18" s="167">
        <v>610630</v>
      </c>
      <c r="C18" s="114"/>
      <c r="D18" s="115" t="s">
        <v>329</v>
      </c>
      <c r="E18" s="180">
        <v>25225</v>
      </c>
    </row>
    <row r="19" spans="1:5" x14ac:dyDescent="0.2">
      <c r="A19" s="170" t="s">
        <v>266</v>
      </c>
      <c r="B19" s="167">
        <v>6971</v>
      </c>
      <c r="C19" s="114"/>
      <c r="D19" s="115" t="s">
        <v>330</v>
      </c>
      <c r="E19" s="180">
        <v>671405</v>
      </c>
    </row>
    <row r="20" spans="1:5" x14ac:dyDescent="0.2">
      <c r="A20" s="170" t="s">
        <v>267</v>
      </c>
      <c r="B20" s="167">
        <v>4494</v>
      </c>
      <c r="C20" s="114"/>
      <c r="D20" s="115" t="s">
        <v>331</v>
      </c>
      <c r="E20" s="180">
        <v>2740</v>
      </c>
    </row>
    <row r="21" spans="1:5" x14ac:dyDescent="0.2">
      <c r="A21" s="170" t="s">
        <v>268</v>
      </c>
      <c r="B21" s="167">
        <v>7044</v>
      </c>
      <c r="C21" s="114"/>
      <c r="D21" s="115" t="s">
        <v>332</v>
      </c>
      <c r="E21" s="180">
        <v>5909</v>
      </c>
    </row>
    <row r="22" spans="1:5" x14ac:dyDescent="0.2">
      <c r="A22" s="170" t="s">
        <v>269</v>
      </c>
      <c r="B22" s="167">
        <v>6878</v>
      </c>
      <c r="C22" s="114"/>
      <c r="D22" s="115" t="s">
        <v>333</v>
      </c>
      <c r="E22" s="180">
        <v>2755</v>
      </c>
    </row>
    <row r="23" spans="1:5" x14ac:dyDescent="0.2">
      <c r="A23" s="170" t="s">
        <v>270</v>
      </c>
      <c r="B23" s="167">
        <v>5013</v>
      </c>
      <c r="C23" s="114"/>
      <c r="D23" s="115" t="s">
        <v>334</v>
      </c>
      <c r="E23" s="180">
        <v>359901</v>
      </c>
    </row>
    <row r="24" spans="1:5" x14ac:dyDescent="0.2">
      <c r="A24" s="170" t="s">
        <v>271</v>
      </c>
      <c r="B24" s="167">
        <v>21819</v>
      </c>
      <c r="C24" s="114"/>
      <c r="D24" s="115" t="s">
        <v>335</v>
      </c>
      <c r="E24" s="180">
        <v>2543</v>
      </c>
    </row>
    <row r="25" spans="1:5" x14ac:dyDescent="0.2">
      <c r="A25" s="170" t="s">
        <v>272</v>
      </c>
      <c r="B25" s="167">
        <v>28034</v>
      </c>
      <c r="C25" s="114"/>
      <c r="D25" s="115" t="s">
        <v>336</v>
      </c>
      <c r="E25" s="180">
        <v>39055</v>
      </c>
    </row>
    <row r="26" spans="1:5" x14ac:dyDescent="0.2">
      <c r="A26" s="170" t="s">
        <v>273</v>
      </c>
      <c r="B26" s="167">
        <v>119277</v>
      </c>
      <c r="C26" s="114"/>
      <c r="D26" s="115" t="s">
        <v>378</v>
      </c>
      <c r="E26" s="180">
        <v>13566</v>
      </c>
    </row>
    <row r="27" spans="1:5" x14ac:dyDescent="0.2">
      <c r="A27" s="170" t="s">
        <v>274</v>
      </c>
      <c r="B27" s="167">
        <v>20942</v>
      </c>
      <c r="C27" s="114"/>
      <c r="D27" s="115" t="s">
        <v>379</v>
      </c>
      <c r="E27" s="180">
        <v>45187</v>
      </c>
    </row>
    <row r="28" spans="1:5" x14ac:dyDescent="0.2">
      <c r="A28" s="170" t="s">
        <v>275</v>
      </c>
      <c r="B28" s="167">
        <v>26903</v>
      </c>
      <c r="C28" s="114"/>
      <c r="D28" s="115" t="s">
        <v>337</v>
      </c>
      <c r="E28" s="180">
        <v>62401</v>
      </c>
    </row>
    <row r="29" spans="1:5" x14ac:dyDescent="0.2">
      <c r="A29" s="170" t="s">
        <v>276</v>
      </c>
      <c r="B29" s="167">
        <v>27269</v>
      </c>
      <c r="C29" s="114"/>
      <c r="D29" s="115" t="s">
        <v>338</v>
      </c>
      <c r="E29" s="180">
        <v>10788</v>
      </c>
    </row>
    <row r="30" spans="1:5" x14ac:dyDescent="0.2">
      <c r="A30" s="170" t="s">
        <v>277</v>
      </c>
      <c r="B30" s="167">
        <v>4595</v>
      </c>
      <c r="C30" s="114"/>
      <c r="D30" s="115" t="s">
        <v>339</v>
      </c>
      <c r="E30" s="180">
        <v>10440</v>
      </c>
    </row>
    <row r="31" spans="1:5" x14ac:dyDescent="0.2">
      <c r="A31" s="170" t="s">
        <v>278</v>
      </c>
      <c r="B31" s="167">
        <v>29737</v>
      </c>
      <c r="C31" s="114"/>
      <c r="D31" s="115" t="s">
        <v>340</v>
      </c>
      <c r="E31" s="180">
        <v>25000</v>
      </c>
    </row>
    <row r="32" spans="1:5" x14ac:dyDescent="0.2">
      <c r="A32" s="170" t="s">
        <v>279</v>
      </c>
      <c r="B32" s="167">
        <v>37478</v>
      </c>
      <c r="C32" s="114"/>
      <c r="D32" s="115" t="s">
        <v>341</v>
      </c>
      <c r="E32" s="180">
        <v>3450</v>
      </c>
    </row>
    <row r="33" spans="1:5" x14ac:dyDescent="0.2">
      <c r="A33" s="170" t="s">
        <v>280</v>
      </c>
      <c r="B33" s="167">
        <v>987445</v>
      </c>
      <c r="C33" s="114"/>
      <c r="D33" s="115" t="s">
        <v>342</v>
      </c>
      <c r="E33" s="180">
        <v>41264</v>
      </c>
    </row>
    <row r="34" spans="1:5" x14ac:dyDescent="0.2">
      <c r="A34" s="170" t="s">
        <v>281</v>
      </c>
      <c r="B34" s="167">
        <v>7845</v>
      </c>
      <c r="C34" s="114"/>
      <c r="D34" s="115" t="s">
        <v>343</v>
      </c>
      <c r="E34" s="180">
        <v>3999</v>
      </c>
    </row>
    <row r="35" spans="1:5" x14ac:dyDescent="0.2">
      <c r="A35" s="170" t="s">
        <v>282</v>
      </c>
      <c r="B35" s="167">
        <v>5275</v>
      </c>
      <c r="C35" s="114"/>
      <c r="D35" s="115" t="s">
        <v>344</v>
      </c>
      <c r="E35" s="180">
        <v>1724746</v>
      </c>
    </row>
    <row r="36" spans="1:5" x14ac:dyDescent="0.2">
      <c r="A36" s="170" t="s">
        <v>283</v>
      </c>
      <c r="B36" s="167">
        <v>53990</v>
      </c>
      <c r="C36" s="114"/>
      <c r="D36" s="115" t="s">
        <v>345</v>
      </c>
      <c r="E36" s="180">
        <v>3802</v>
      </c>
    </row>
    <row r="37" spans="1:5" x14ac:dyDescent="0.2">
      <c r="A37" s="170" t="s">
        <v>284</v>
      </c>
      <c r="B37" s="167">
        <v>3030</v>
      </c>
      <c r="C37" s="114"/>
      <c r="D37" s="115" t="s">
        <v>346</v>
      </c>
      <c r="E37" s="180">
        <v>6281</v>
      </c>
    </row>
    <row r="38" spans="1:5" x14ac:dyDescent="0.2">
      <c r="A38" s="170" t="s">
        <v>285</v>
      </c>
      <c r="B38" s="167">
        <v>43999</v>
      </c>
      <c r="C38" s="114"/>
      <c r="D38" s="115" t="s">
        <v>347</v>
      </c>
      <c r="E38" s="180">
        <v>3924</v>
      </c>
    </row>
    <row r="39" spans="1:5" x14ac:dyDescent="0.2">
      <c r="A39" s="170" t="s">
        <v>286</v>
      </c>
      <c r="B39" s="167">
        <v>401552</v>
      </c>
      <c r="C39" s="114"/>
      <c r="D39" s="115" t="s">
        <v>348</v>
      </c>
      <c r="E39" s="180">
        <v>3764</v>
      </c>
    </row>
    <row r="40" spans="1:5" x14ac:dyDescent="0.2">
      <c r="A40" s="170" t="s">
        <v>287</v>
      </c>
      <c r="B40" s="167">
        <v>4321</v>
      </c>
      <c r="C40" s="114"/>
      <c r="D40" s="115" t="s">
        <v>349</v>
      </c>
      <c r="E40" s="180">
        <v>10698</v>
      </c>
    </row>
    <row r="41" spans="1:5" x14ac:dyDescent="0.2">
      <c r="A41" s="170" t="s">
        <v>288</v>
      </c>
      <c r="B41" s="167">
        <v>3570</v>
      </c>
      <c r="C41" s="114"/>
      <c r="D41" s="115" t="s">
        <v>350</v>
      </c>
      <c r="E41" s="180">
        <v>4028</v>
      </c>
    </row>
    <row r="42" spans="1:5" x14ac:dyDescent="0.2">
      <c r="A42" s="170" t="s">
        <v>289</v>
      </c>
      <c r="B42" s="167">
        <v>10000</v>
      </c>
      <c r="C42" s="114"/>
      <c r="D42" s="115" t="s">
        <v>377</v>
      </c>
      <c r="E42" s="180">
        <v>4399</v>
      </c>
    </row>
    <row r="43" spans="1:5" x14ac:dyDescent="0.2">
      <c r="A43" s="170" t="s">
        <v>290</v>
      </c>
      <c r="B43" s="167">
        <v>57850</v>
      </c>
      <c r="C43" s="114"/>
      <c r="D43" s="115" t="s">
        <v>351</v>
      </c>
      <c r="E43" s="180">
        <v>18650</v>
      </c>
    </row>
    <row r="44" spans="1:5" x14ac:dyDescent="0.2">
      <c r="A44" s="170" t="s">
        <v>291</v>
      </c>
      <c r="B44" s="167">
        <v>214082</v>
      </c>
      <c r="C44" s="114"/>
      <c r="D44" s="115" t="s">
        <v>352</v>
      </c>
      <c r="E44" s="180">
        <v>43725</v>
      </c>
    </row>
    <row r="45" spans="1:5" x14ac:dyDescent="0.2">
      <c r="A45" s="170" t="s">
        <v>292</v>
      </c>
      <c r="B45" s="167">
        <v>14096</v>
      </c>
      <c r="C45" s="114"/>
      <c r="D45" s="115" t="s">
        <v>353</v>
      </c>
      <c r="E45" s="180">
        <v>8586</v>
      </c>
    </row>
    <row r="46" spans="1:5" x14ac:dyDescent="0.2">
      <c r="A46" s="170" t="s">
        <v>293</v>
      </c>
      <c r="B46" s="167">
        <v>3607</v>
      </c>
      <c r="C46" s="114"/>
      <c r="D46" s="115" t="s">
        <v>354</v>
      </c>
      <c r="E46" s="180">
        <v>61218</v>
      </c>
    </row>
    <row r="47" spans="1:5" x14ac:dyDescent="0.2">
      <c r="A47" s="170" t="s">
        <v>294</v>
      </c>
      <c r="B47" s="167">
        <v>25184</v>
      </c>
      <c r="C47" s="114"/>
      <c r="D47" s="115" t="s">
        <v>355</v>
      </c>
      <c r="E47" s="180">
        <v>22642</v>
      </c>
    </row>
    <row r="48" spans="1:5" x14ac:dyDescent="0.2">
      <c r="A48" s="170" t="s">
        <v>295</v>
      </c>
      <c r="B48" s="167">
        <v>217549</v>
      </c>
      <c r="C48" s="114"/>
      <c r="D48" s="115" t="s">
        <v>356</v>
      </c>
      <c r="E48" s="180">
        <v>5085</v>
      </c>
    </row>
    <row r="49" spans="1:5" x14ac:dyDescent="0.2">
      <c r="A49" s="170" t="s">
        <v>296</v>
      </c>
      <c r="B49" s="167">
        <v>620599</v>
      </c>
      <c r="C49" s="114"/>
      <c r="D49" s="179" t="s">
        <v>357</v>
      </c>
      <c r="E49" s="180">
        <v>18559</v>
      </c>
    </row>
    <row r="50" spans="1:5" x14ac:dyDescent="0.2">
      <c r="A50" s="170" t="s">
        <v>297</v>
      </c>
      <c r="B50" s="167">
        <v>7181</v>
      </c>
      <c r="C50" s="114"/>
      <c r="D50" s="179" t="s">
        <v>358</v>
      </c>
      <c r="E50" s="180">
        <v>9680</v>
      </c>
    </row>
    <row r="51" spans="1:5" x14ac:dyDescent="0.2">
      <c r="A51" s="170" t="s">
        <v>298</v>
      </c>
      <c r="B51" s="167">
        <v>14333</v>
      </c>
      <c r="C51" s="114"/>
      <c r="D51" s="179" t="s">
        <v>359</v>
      </c>
      <c r="E51" s="180">
        <v>2943</v>
      </c>
    </row>
    <row r="52" spans="1:5" x14ac:dyDescent="0.2">
      <c r="A52" s="170" t="s">
        <v>299</v>
      </c>
      <c r="B52" s="167">
        <v>3243</v>
      </c>
      <c r="C52" s="114"/>
      <c r="D52" s="179" t="s">
        <v>360</v>
      </c>
      <c r="E52" s="180">
        <v>2577</v>
      </c>
    </row>
    <row r="53" spans="1:5" x14ac:dyDescent="0.2">
      <c r="A53" s="170" t="s">
        <v>300</v>
      </c>
      <c r="B53" s="167">
        <v>57674</v>
      </c>
      <c r="C53" s="114"/>
      <c r="D53" s="179" t="s">
        <v>361</v>
      </c>
      <c r="E53" s="180">
        <v>5801</v>
      </c>
    </row>
    <row r="54" spans="1:5" x14ac:dyDescent="0.2">
      <c r="A54" s="170" t="s">
        <v>301</v>
      </c>
      <c r="B54" s="167">
        <v>27389</v>
      </c>
      <c r="C54" s="114"/>
      <c r="D54" s="179" t="s">
        <v>362</v>
      </c>
      <c r="E54" s="180">
        <v>27007</v>
      </c>
    </row>
    <row r="55" spans="1:5" x14ac:dyDescent="0.2">
      <c r="A55" s="170" t="s">
        <v>302</v>
      </c>
      <c r="B55" s="167">
        <v>6416</v>
      </c>
      <c r="C55" s="114"/>
      <c r="D55" s="179" t="s">
        <v>376</v>
      </c>
      <c r="E55" s="180">
        <v>103735</v>
      </c>
    </row>
    <row r="56" spans="1:5" x14ac:dyDescent="0.2">
      <c r="A56" s="170" t="s">
        <v>303</v>
      </c>
      <c r="B56" s="167">
        <v>217668</v>
      </c>
      <c r="C56" s="114"/>
      <c r="D56" s="179" t="s">
        <v>363</v>
      </c>
      <c r="E56" s="180">
        <v>548132</v>
      </c>
    </row>
    <row r="57" spans="1:5" x14ac:dyDescent="0.2">
      <c r="A57" s="170" t="s">
        <v>304</v>
      </c>
      <c r="B57" s="167">
        <v>13550</v>
      </c>
      <c r="C57" s="114"/>
      <c r="D57" s="179" t="s">
        <v>364</v>
      </c>
      <c r="E57" s="180">
        <v>2500</v>
      </c>
    </row>
    <row r="58" spans="1:5" x14ac:dyDescent="0.2">
      <c r="A58" s="170" t="s">
        <v>305</v>
      </c>
      <c r="B58" s="167">
        <v>254099</v>
      </c>
      <c r="C58" s="114"/>
      <c r="D58" s="179" t="s">
        <v>365</v>
      </c>
      <c r="E58" s="180">
        <v>875000</v>
      </c>
    </row>
    <row r="59" spans="1:5" x14ac:dyDescent="0.2">
      <c r="A59" s="170" t="s">
        <v>306</v>
      </c>
      <c r="B59" s="167">
        <v>2595</v>
      </c>
      <c r="C59" s="114"/>
      <c r="D59" s="179" t="s">
        <v>366</v>
      </c>
      <c r="E59" s="180">
        <v>12007</v>
      </c>
    </row>
    <row r="60" spans="1:5" x14ac:dyDescent="0.2">
      <c r="A60" s="170" t="s">
        <v>307</v>
      </c>
      <c r="B60" s="167">
        <v>11855</v>
      </c>
      <c r="C60" s="114"/>
      <c r="D60" s="179" t="s">
        <v>367</v>
      </c>
      <c r="E60" s="180">
        <v>472362</v>
      </c>
    </row>
    <row r="61" spans="1:5" x14ac:dyDescent="0.2">
      <c r="A61" s="170" t="s">
        <v>308</v>
      </c>
      <c r="B61" s="167">
        <v>3891</v>
      </c>
      <c r="C61" s="114"/>
      <c r="D61" s="179" t="s">
        <v>368</v>
      </c>
      <c r="E61" s="180">
        <v>26274</v>
      </c>
    </row>
    <row r="62" spans="1:5" x14ac:dyDescent="0.2">
      <c r="A62" s="170" t="s">
        <v>309</v>
      </c>
      <c r="B62" s="167">
        <v>4608</v>
      </c>
      <c r="C62" s="114"/>
      <c r="D62" s="179" t="s">
        <v>369</v>
      </c>
      <c r="E62" s="180">
        <v>10109</v>
      </c>
    </row>
    <row r="63" spans="1:5" x14ac:dyDescent="0.2">
      <c r="A63" s="170" t="s">
        <v>310</v>
      </c>
      <c r="B63" s="167">
        <v>3691</v>
      </c>
      <c r="C63" s="114"/>
      <c r="D63" s="179" t="s">
        <v>370</v>
      </c>
      <c r="E63" s="180">
        <v>2784</v>
      </c>
    </row>
    <row r="64" spans="1:5" x14ac:dyDescent="0.2">
      <c r="A64" s="170" t="s">
        <v>311</v>
      </c>
      <c r="B64" s="167">
        <v>59076</v>
      </c>
      <c r="C64" s="114"/>
      <c r="D64" s="179" t="s">
        <v>371</v>
      </c>
      <c r="E64" s="180">
        <v>3200</v>
      </c>
    </row>
    <row r="65" spans="1:5" x14ac:dyDescent="0.2">
      <c r="A65" s="170" t="s">
        <v>312</v>
      </c>
      <c r="B65" s="167">
        <v>503560</v>
      </c>
      <c r="C65" s="114"/>
      <c r="D65" s="179" t="s">
        <v>372</v>
      </c>
      <c r="E65" s="180">
        <v>126582</v>
      </c>
    </row>
    <row r="66" spans="1:5" x14ac:dyDescent="0.2">
      <c r="A66" s="170" t="s">
        <v>313</v>
      </c>
      <c r="B66" s="167">
        <v>58304</v>
      </c>
      <c r="C66" s="114"/>
      <c r="D66" s="179" t="s">
        <v>373</v>
      </c>
      <c r="E66" s="180">
        <v>10926</v>
      </c>
    </row>
    <row r="67" spans="1:5" x14ac:dyDescent="0.2">
      <c r="A67" s="170" t="s">
        <v>314</v>
      </c>
      <c r="B67" s="167">
        <v>315935</v>
      </c>
      <c r="C67" s="114"/>
      <c r="D67" s="179" t="s">
        <v>374</v>
      </c>
      <c r="E67" s="180">
        <v>9059</v>
      </c>
    </row>
    <row r="68" spans="1:5" x14ac:dyDescent="0.2">
      <c r="A68" s="170" t="s">
        <v>315</v>
      </c>
      <c r="B68" s="167">
        <v>169215</v>
      </c>
      <c r="C68" s="114"/>
      <c r="D68" s="179" t="s">
        <v>375</v>
      </c>
      <c r="E68" s="180">
        <v>885030</v>
      </c>
    </row>
    <row r="69" spans="1:5" x14ac:dyDescent="0.2">
      <c r="A69" s="170" t="s">
        <v>316</v>
      </c>
      <c r="B69" s="167">
        <v>7045</v>
      </c>
      <c r="C69" s="114"/>
      <c r="D69" s="179"/>
      <c r="E69" s="116"/>
    </row>
    <row r="70" spans="1:5" x14ac:dyDescent="0.2">
      <c r="A70" s="170" t="s">
        <v>317</v>
      </c>
      <c r="B70" s="167">
        <v>10352</v>
      </c>
      <c r="C70" s="114"/>
      <c r="D70" s="179"/>
      <c r="E70" s="116"/>
    </row>
    <row r="71" spans="1:5" x14ac:dyDescent="0.2">
      <c r="A71" s="171" t="s">
        <v>318</v>
      </c>
      <c r="B71" s="168">
        <v>4000</v>
      </c>
      <c r="C71" s="114"/>
      <c r="D71" s="164"/>
      <c r="E71" s="165"/>
    </row>
    <row r="72" spans="1:5" x14ac:dyDescent="0.2">
      <c r="A72" s="111"/>
      <c r="B72" s="111"/>
      <c r="C72" s="111"/>
      <c r="D72" s="117"/>
      <c r="E72" s="117"/>
    </row>
    <row r="73" spans="1:5" x14ac:dyDescent="0.2">
      <c r="A73" s="111"/>
      <c r="B73" s="111"/>
      <c r="C73" s="111"/>
      <c r="D73" s="117"/>
      <c r="E73" s="117"/>
    </row>
    <row r="74" spans="1:5" x14ac:dyDescent="0.2">
      <c r="A74" s="111"/>
      <c r="B74" s="111"/>
      <c r="C74" s="111"/>
      <c r="D74" s="117"/>
      <c r="E74" s="117"/>
    </row>
    <row r="75" spans="1:5" x14ac:dyDescent="0.2">
      <c r="A75" s="111"/>
      <c r="B75" s="111"/>
      <c r="C75" s="111"/>
      <c r="D75" s="117"/>
      <c r="E75" s="117"/>
    </row>
    <row r="76" spans="1:5" x14ac:dyDescent="0.2">
      <c r="A76" s="111"/>
      <c r="B76" s="111"/>
      <c r="C76" s="111"/>
      <c r="D76" s="117"/>
      <c r="E76" s="117"/>
    </row>
    <row r="77" spans="1:5" x14ac:dyDescent="0.2">
      <c r="A77" s="111"/>
      <c r="B77" s="111"/>
      <c r="C77" s="111"/>
      <c r="D77" s="117"/>
      <c r="E77" s="117"/>
    </row>
    <row r="78" spans="1:5" x14ac:dyDescent="0.2">
      <c r="A78" s="111"/>
      <c r="B78" s="111"/>
      <c r="C78" s="111"/>
      <c r="D78" s="117"/>
      <c r="E78" s="117"/>
    </row>
    <row r="79" spans="1:5" x14ac:dyDescent="0.2">
      <c r="A79" s="111"/>
      <c r="B79" s="111"/>
      <c r="C79" s="111"/>
      <c r="D79" s="117"/>
      <c r="E79" s="117"/>
    </row>
    <row r="80" spans="1:5" x14ac:dyDescent="0.2">
      <c r="A80" s="111"/>
      <c r="B80" s="111"/>
      <c r="C80" s="111"/>
      <c r="D80" s="117"/>
      <c r="E80" s="117"/>
    </row>
    <row r="81" spans="1:5" x14ac:dyDescent="0.2">
      <c r="A81" s="111"/>
      <c r="B81" s="111"/>
      <c r="C81" s="111"/>
      <c r="D81" s="117"/>
      <c r="E81" s="117"/>
    </row>
    <row r="82" spans="1:5" x14ac:dyDescent="0.2">
      <c r="A82" s="111"/>
      <c r="B82" s="111"/>
      <c r="C82" s="111"/>
      <c r="D82" s="117"/>
      <c r="E82" s="117"/>
    </row>
    <row r="83" spans="1:5" x14ac:dyDescent="0.2">
      <c r="A83" s="118"/>
      <c r="B83" s="111"/>
      <c r="C83" s="111"/>
      <c r="D83" s="117"/>
      <c r="E83" s="117"/>
    </row>
    <row r="84" spans="1:5" x14ac:dyDescent="0.2">
      <c r="D84" s="117"/>
      <c r="E84" s="117"/>
    </row>
    <row r="85" spans="1:5" x14ac:dyDescent="0.2">
      <c r="D85" s="117"/>
      <c r="E85" s="117"/>
    </row>
    <row r="86" spans="1:5" x14ac:dyDescent="0.2">
      <c r="D86" s="117"/>
      <c r="E86" s="117"/>
    </row>
    <row r="87" spans="1:5" x14ac:dyDescent="0.2">
      <c r="D87" s="117"/>
      <c r="E87" s="117"/>
    </row>
    <row r="88" spans="1:5" x14ac:dyDescent="0.2">
      <c r="D88" s="117"/>
      <c r="E88" s="117"/>
    </row>
    <row r="89" spans="1:5" x14ac:dyDescent="0.2">
      <c r="D89" s="117"/>
      <c r="E89" s="117"/>
    </row>
    <row r="90" spans="1:5" x14ac:dyDescent="0.2">
      <c r="D90" s="117"/>
      <c r="E90" s="117"/>
    </row>
    <row r="91" spans="1:5" x14ac:dyDescent="0.2">
      <c r="D91" s="117"/>
      <c r="E91" s="117"/>
    </row>
    <row r="92" spans="1:5" x14ac:dyDescent="0.2">
      <c r="D92" s="117"/>
      <c r="E92" s="117"/>
    </row>
    <row r="93" spans="1:5" x14ac:dyDescent="0.2">
      <c r="D93" s="117"/>
      <c r="E93" s="117"/>
    </row>
    <row r="94" spans="1:5" x14ac:dyDescent="0.2">
      <c r="D94" s="117"/>
      <c r="E94" s="117"/>
    </row>
    <row r="95" spans="1:5" x14ac:dyDescent="0.2">
      <c r="D95" s="117"/>
      <c r="E95" s="117"/>
    </row>
    <row r="96" spans="1:5" x14ac:dyDescent="0.2">
      <c r="D96" s="117"/>
      <c r="E96" s="117"/>
    </row>
    <row r="97" spans="4:5" x14ac:dyDescent="0.2">
      <c r="D97" s="117"/>
      <c r="E97" s="117"/>
    </row>
    <row r="98" spans="4:5" x14ac:dyDescent="0.2">
      <c r="D98" s="117"/>
      <c r="E98" s="117"/>
    </row>
    <row r="99" spans="4:5" x14ac:dyDescent="0.2">
      <c r="D99" s="117"/>
      <c r="E99" s="117"/>
    </row>
    <row r="100" spans="4:5" x14ac:dyDescent="0.2">
      <c r="D100" s="117"/>
      <c r="E100" s="117"/>
    </row>
    <row r="101" spans="4:5" x14ac:dyDescent="0.2">
      <c r="D101" s="117"/>
      <c r="E101" s="117"/>
    </row>
    <row r="102" spans="4:5" x14ac:dyDescent="0.2">
      <c r="D102" s="117"/>
      <c r="E102" s="117"/>
    </row>
    <row r="103" spans="4:5" x14ac:dyDescent="0.2">
      <c r="D103" s="117"/>
      <c r="E103" s="117"/>
    </row>
    <row r="104" spans="4:5" x14ac:dyDescent="0.2">
      <c r="D104" s="117"/>
      <c r="E104" s="117"/>
    </row>
    <row r="105" spans="4:5" x14ac:dyDescent="0.2">
      <c r="D105" s="117"/>
      <c r="E105" s="117"/>
    </row>
    <row r="106" spans="4:5" x14ac:dyDescent="0.2">
      <c r="D106" s="117"/>
      <c r="E106" s="117"/>
    </row>
    <row r="107" spans="4:5" x14ac:dyDescent="0.2">
      <c r="D107" s="117"/>
      <c r="E107" s="117"/>
    </row>
    <row r="108" spans="4:5" x14ac:dyDescent="0.2">
      <c r="D108" s="117"/>
      <c r="E108" s="117"/>
    </row>
    <row r="109" spans="4:5" x14ac:dyDescent="0.2">
      <c r="D109" s="117"/>
      <c r="E109" s="117"/>
    </row>
    <row r="110" spans="4:5" x14ac:dyDescent="0.2">
      <c r="D110" s="117"/>
      <c r="E110" s="117"/>
    </row>
    <row r="111" spans="4:5" x14ac:dyDescent="0.2">
      <c r="D111" s="117"/>
      <c r="E111" s="117"/>
    </row>
    <row r="112" spans="4:5" x14ac:dyDescent="0.2">
      <c r="D112" s="117"/>
      <c r="E112" s="117"/>
    </row>
    <row r="113" spans="4:5" x14ac:dyDescent="0.2">
      <c r="D113" s="117"/>
      <c r="E113" s="117"/>
    </row>
    <row r="114" spans="4:5" x14ac:dyDescent="0.2">
      <c r="D114" s="117"/>
      <c r="E114" s="117"/>
    </row>
    <row r="115" spans="4:5" x14ac:dyDescent="0.2">
      <c r="D115" s="117"/>
      <c r="E115" s="117"/>
    </row>
    <row r="116" spans="4:5" x14ac:dyDescent="0.2">
      <c r="D116" s="117"/>
      <c r="E116" s="117"/>
    </row>
    <row r="117" spans="4:5" x14ac:dyDescent="0.2">
      <c r="D117" s="117"/>
      <c r="E117" s="117"/>
    </row>
  </sheetData>
  <mergeCells count="1">
    <mergeCell ref="A1:E1"/>
  </mergeCells>
  <phoneticPr fontId="2" type="noConversion"/>
  <printOptions headings="1"/>
  <pageMargins left="0" right="0" top="0.72" bottom="0.21" header="0.22" footer="0.17"/>
  <pageSetup firstPageNumber="5" orientation="landscape" r:id="rId1"/>
  <headerFooter alignWithMargins="0">
    <oddHeader>&amp;L&amp;8Page &amp;P&amp;R&amp;8Page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false</Linked_x0020_on_x0020_Page>
    <ParagraphAfterLink xmlns="d21dc803-237d-4c68-8692-8d731fd29118" xsi:nil="true"/>
    <TaxKeywordTaxHTField xmlns="6ce3111e-7420-4802-b50a-75d4e9a0b980">
      <Terms xmlns="http://schemas.microsoft.com/office/infopath/2007/PartnerControls"/>
    </TaxKeywordTaxHTField>
    <Archive_x0020_Date xmlns="6ce3111e-7420-4802-b50a-75d4e9a0b980" xsi:nil="true"/>
    <Subgroup xmlns="d21dc803-237d-4c68-8692-8d731fd29118" xsi:nil="true"/>
    <OriginalModifiedDate xmlns="d21dc803-237d-4c68-8692-8d731fd29118" xsi:nil="true"/>
    <Grouping xmlns="d21dc803-237d-4c68-8692-8d731fd29118">SFMS</Grouping>
    <Heading xmlns="6ce3111e-7420-4802-b50a-75d4e9a0b980" xsi:nil="true"/>
    <Sort_x0020_Order xmlns="6ce3111e-7420-4802-b50a-75d4e9a0b980">999</Sort_x0020_Order>
    <Year xmlns="d21dc803-237d-4c68-8692-8d731fd29118" xsi:nil="true"/>
    <ParagraphBeforeLink xmlns="d21dc803-237d-4c68-8692-8d731fd29118" xsi:nil="true"/>
    <Archive xmlns="6ce3111e-7420-4802-b50a-75d4e9a0b980">false</Archive>
    <AdditionalPageInfo xmlns="d21dc803-237d-4c68-8692-8d731fd29118" xsi:nil="true"/>
    <Subbullet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40</Divisions>
    <PublishingStartDate xmlns="http://schemas.microsoft.com/sharepoint/v3" xsi:nil="true"/>
    <TargetAudience xmlns="6ce3111e-7420-4802-b50a-75d4e9a0b980"/>
    <MediaType xmlns="6ce3111e-7420-4802-b50a-75d4e9a0b980">
      <Value>10</Value>
    </MediaType>
    <DisplayPage xmlns="d21dc803-237d-4c68-8692-8d731fd29118" xsi:nil="true"/>
    <TaxCatchAll xmlns="6ce3111e-7420-4802-b50a-75d4e9a0b980"/>
    <Subheading xmlns="d21dc803-237d-4c68-8692-8d731fd291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1" ma:contentTypeDescription="Create a new document." ma:contentTypeScope="" ma:versionID="18ac0af63ffdeeaa6e8b6a5eddd97046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a1adb2202c76c9f42257c1b42bd3460b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0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B1D56-EA82-469A-9BB2-87F49CC1999A}">
  <ds:schemaRefs>
    <ds:schemaRef ds:uri="http://schemas.microsoft.com/office/2006/metadata/properties"/>
    <ds:schemaRef ds:uri="6ce3111e-7420-4802-b50a-75d4e9a0b980"/>
    <ds:schemaRef ds:uri="http://purl.org/dc/terms/"/>
    <ds:schemaRef ds:uri="http://schemas.openxmlformats.org/package/2006/metadata/core-properties"/>
    <ds:schemaRef ds:uri="d21dc803-237d-4c68-8692-8d731fd29118"/>
    <ds:schemaRef ds:uri="http://schemas.microsoft.com/office/2006/documentManagement/types"/>
    <ds:schemaRef ds:uri="http://purl.org/dc/dcmitype/"/>
    <ds:schemaRef ds:uri="http://schemas.microsoft.com/sharepoint/v3"/>
    <ds:schemaRef ds:uri="http://purl.org/dc/elements/1.1/"/>
    <ds:schemaRef ds:uri="http://schemas.microsoft.com/office/infopath/2007/PartnerControls"/>
    <ds:schemaRef ds:uri="4d435f69-8686-490b-bd6d-b153bf22ab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E4C547-7711-4340-9C3C-011563C59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2C4C0-E9B1-4656-A31F-FF70EBDD0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e3111e-7420-4802-b50a-75d4e9a0b980"/>
    <ds:schemaRef ds:uri="d21dc803-237d-4c68-8692-8d731fd29118"/>
    <ds:schemaRef ds:uri="4d435f69-8686-490b-bd6d-b153bf22a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ASA3</vt:lpstr>
      <vt:lpstr>PublishedSum 4</vt:lpstr>
      <vt:lpstr>Salary Sched 5</vt:lpstr>
      <vt:lpstr>Paym 6 (over $2,500)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Statement of Affairs For The Fiscal Year Ending</dc:title>
  <dc:creator>Sally Cray</dc:creator>
  <cp:keywords/>
  <cp:lastModifiedBy>James</cp:lastModifiedBy>
  <cp:lastPrinted>2017-07-26T14:20:32Z</cp:lastPrinted>
  <dcterms:created xsi:type="dcterms:W3CDTF">2001-07-03T18:32:58Z</dcterms:created>
  <dcterms:modified xsi:type="dcterms:W3CDTF">2017-11-27T18:17:26Z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/>
  </property>
</Properties>
</file>